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52" tabRatio="602" activeTab="4"/>
  </bookViews>
  <sheets>
    <sheet name="Income " sheetId="1" r:id="rId1"/>
    <sheet name="BSht" sheetId="2" r:id="rId2"/>
    <sheet name="C.Cflow" sheetId="3" r:id="rId3"/>
    <sheet name="Equity" sheetId="4" r:id="rId4"/>
    <sheet name="Notes" sheetId="5" r:id="rId5"/>
  </sheets>
  <definedNames>
    <definedName name="_xlnm.Print_Area" localSheetId="2">'C.Cflow'!$A$1:$E$33</definedName>
    <definedName name="_xlnm.Print_Area" localSheetId="0">'Income '!$A$1:$I$48</definedName>
  </definedNames>
  <calcPr fullCalcOnLoad="1"/>
</workbook>
</file>

<file path=xl/sharedStrings.xml><?xml version="1.0" encoding="utf-8"?>
<sst xmlns="http://schemas.openxmlformats.org/spreadsheetml/2006/main" count="408" uniqueCount="326">
  <si>
    <t>FIMA CORPORATION BERHAD</t>
  </si>
  <si>
    <t>(Company No. 21185-P)</t>
  </si>
  <si>
    <t xml:space="preserve">QUARTERLY REPORT ON CONSOLIDATED RESULTS 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</si>
  <si>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</si>
  <si>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</si>
  <si>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</si>
  <si>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</si>
  <si>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</si>
  <si>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</si>
  <si>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</si>
  <si>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</si>
  <si>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</si>
  <si>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</si>
  <si>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</si>
  <si>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</si>
  <si>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2.</t>
  </si>
  <si>
    <t>Taxation</t>
  </si>
  <si>
    <t>3.</t>
  </si>
  <si>
    <t>As At</t>
  </si>
  <si>
    <t>End Of</t>
  </si>
  <si>
    <t>Preceding</t>
  </si>
  <si>
    <t>Financial</t>
  </si>
  <si>
    <t>Year End</t>
  </si>
  <si>
    <t>4.</t>
  </si>
  <si>
    <t>5.</t>
  </si>
  <si>
    <t>Current Assets</t>
  </si>
  <si>
    <t>6.</t>
  </si>
  <si>
    <t>Current Liabilities</t>
  </si>
  <si>
    <t>Provision for Taxation</t>
  </si>
  <si>
    <t>7.</t>
  </si>
  <si>
    <t>8.</t>
  </si>
  <si>
    <t>Share Capital</t>
  </si>
  <si>
    <t>9.</t>
  </si>
  <si>
    <t>10.</t>
  </si>
  <si>
    <t>Review of Performance</t>
  </si>
  <si>
    <t>BY ORDER OF THE BOARD</t>
  </si>
  <si>
    <t>30/9/98</t>
  </si>
  <si>
    <t>Total</t>
  </si>
  <si>
    <t>Deferred Taxation</t>
  </si>
  <si>
    <t>Purchase or disposal of quoted securities</t>
  </si>
  <si>
    <t>Changes in the composition of the Group</t>
  </si>
  <si>
    <t>Corporate proposals</t>
  </si>
  <si>
    <t>Material change in profit before taxation for the quarter reported as compared with the preceding quarter</t>
  </si>
  <si>
    <t>Variance of actual profit from forecast profit</t>
  </si>
  <si>
    <t>Dividend</t>
  </si>
  <si>
    <t>Due from Related Companies</t>
  </si>
  <si>
    <t xml:space="preserve">Proposed Dividends </t>
  </si>
  <si>
    <t>Hire Purchase &amp; Lease Creditors</t>
  </si>
  <si>
    <t>Property Management</t>
  </si>
  <si>
    <t>Long Term Borrowings</t>
  </si>
  <si>
    <t>Revenue</t>
  </si>
  <si>
    <t>Profit/Loss on sale of unquoted investments and/or properties</t>
  </si>
  <si>
    <t>There was no sale of unquoted investments or properties.</t>
  </si>
  <si>
    <t>There was no purchase or disposal of quoted securities.</t>
  </si>
  <si>
    <t>Subsequent events</t>
  </si>
  <si>
    <t>Kuala Lumpur</t>
  </si>
  <si>
    <t>ii)</t>
  </si>
  <si>
    <t>i)</t>
  </si>
  <si>
    <t>Net Tangible Assets per Share (RM)</t>
  </si>
  <si>
    <t>LEE MO LENG</t>
  </si>
  <si>
    <t>Company Secretaries</t>
  </si>
  <si>
    <t>Year Todate</t>
  </si>
  <si>
    <t>TODATE</t>
  </si>
  <si>
    <t>31/03/02</t>
  </si>
  <si>
    <t xml:space="preserve">Barring unforeseen circumstances, the Directors are of the view that the Group's overall performance will </t>
  </si>
  <si>
    <t>There are no corporate proposals announced but not completed at the date of this report.</t>
  </si>
  <si>
    <t>Weighted average number of ordinary shares</t>
  </si>
  <si>
    <t>Basic earnings per share (sen)</t>
  </si>
  <si>
    <t>Retained Profits</t>
  </si>
  <si>
    <t>Property, plant &amp; equipment</t>
  </si>
  <si>
    <t>A2.</t>
  </si>
  <si>
    <t>A3.</t>
  </si>
  <si>
    <t>Seasonality or cyclicality of the interim operations.</t>
  </si>
  <si>
    <t>A4.</t>
  </si>
  <si>
    <t>Unusual items</t>
  </si>
  <si>
    <t>A5.</t>
  </si>
  <si>
    <t>Changes in estimates</t>
  </si>
  <si>
    <t>A6.</t>
  </si>
  <si>
    <t>Issuances, cancellation, repurchases, resale and repayment of debt and equity securities.</t>
  </si>
  <si>
    <t>A7.</t>
  </si>
  <si>
    <t>Dividends paid</t>
  </si>
  <si>
    <t>A8.</t>
  </si>
  <si>
    <t>A9.</t>
  </si>
  <si>
    <t>A10.</t>
  </si>
  <si>
    <t>A11.</t>
  </si>
  <si>
    <t>A12.</t>
  </si>
  <si>
    <t>Changes in contingent liabilites and contingent assets</t>
  </si>
  <si>
    <t>B5.</t>
  </si>
  <si>
    <t>B6.</t>
  </si>
  <si>
    <t>B7.</t>
  </si>
  <si>
    <t>B8.</t>
  </si>
  <si>
    <t>Off Balance Sheet financial instruments</t>
  </si>
  <si>
    <t>B10.</t>
  </si>
  <si>
    <t>B11.</t>
  </si>
  <si>
    <t>Changes in material litigation</t>
  </si>
  <si>
    <t>B2.</t>
  </si>
  <si>
    <t>B1.</t>
  </si>
  <si>
    <t>B3.</t>
  </si>
  <si>
    <t>Prospects</t>
  </si>
  <si>
    <t>B4.</t>
  </si>
  <si>
    <t>B12.</t>
  </si>
  <si>
    <t>B13.</t>
  </si>
  <si>
    <t>Earnings per share</t>
  </si>
  <si>
    <t>FIMA CORPORATION BERHAD (Company No. 21185-P)</t>
  </si>
  <si>
    <t>Trade Receivables</t>
  </si>
  <si>
    <t>Other Receivables</t>
  </si>
  <si>
    <t>Inventories</t>
  </si>
  <si>
    <t>Trade Payables</t>
  </si>
  <si>
    <t>Other Payables</t>
  </si>
  <si>
    <t>Cash and bank balances</t>
  </si>
  <si>
    <t xml:space="preserve">Net profit </t>
  </si>
  <si>
    <t>Balance at end of period</t>
  </si>
  <si>
    <t>Share</t>
  </si>
  <si>
    <t>Capital</t>
  </si>
  <si>
    <t>Retained</t>
  </si>
  <si>
    <t>Profits</t>
  </si>
  <si>
    <t>A1.</t>
  </si>
  <si>
    <t>CONDENSED CONSOLIDATED BALANCE SHEET</t>
  </si>
  <si>
    <t>CONDENSED CONSOLIDATED CASH FLOW STATEMENT</t>
  </si>
  <si>
    <t>(The Condensed Consolidated Cash Flow Statement should be read in conjunction with the Annual</t>
  </si>
  <si>
    <t xml:space="preserve"> Financial Report for the year ended 31st March 2002)</t>
  </si>
  <si>
    <t xml:space="preserve"> for the year ended 31st March 2002)</t>
  </si>
  <si>
    <t>There are no comparative figures as this is the first interim financial report prepared in</t>
  </si>
  <si>
    <t>CONDENSED CONSOLIDATED STATEMENT OF CHANGES IN EQUITY</t>
  </si>
  <si>
    <t>Note :  There are no comparative figures as this is the first interim financial report prepared in accordance with</t>
  </si>
  <si>
    <t xml:space="preserve">             MASB 26 Interim Financial Reporting.</t>
  </si>
  <si>
    <t>Audit Qualification</t>
  </si>
  <si>
    <t>Earnings</t>
  </si>
  <si>
    <t>Net Profit for the period (RM'000)</t>
  </si>
  <si>
    <t>Basic Earning per Share</t>
  </si>
  <si>
    <t>Basic Earnings per Share (sen)</t>
  </si>
  <si>
    <t>Diluted Earnings per Share</t>
  </si>
  <si>
    <t>ESOS</t>
  </si>
  <si>
    <t>Weighted average number of unissued shares</t>
  </si>
  <si>
    <t>Weighted average number of shares that</t>
  </si>
  <si>
    <t>would have been issued at fair value</t>
  </si>
  <si>
    <t>Adjusted weighted average number of ordinary</t>
  </si>
  <si>
    <t>shares</t>
  </si>
  <si>
    <t>Net Current Assets</t>
  </si>
  <si>
    <t>Represented By :</t>
  </si>
  <si>
    <t>Hire Purchase Payables</t>
  </si>
  <si>
    <t>CONDENSED CONSOLIDATED INCOME STATEMENT</t>
  </si>
  <si>
    <t>Operating expenses</t>
  </si>
  <si>
    <t>Profit/(Loss) from operations</t>
  </si>
  <si>
    <t>Finance costs</t>
  </si>
  <si>
    <t>Profit/((Loss) before taxation</t>
  </si>
  <si>
    <t>Profit/(Loss) after taxation</t>
  </si>
  <si>
    <t>Net Profit/(Loss) for the period</t>
  </si>
  <si>
    <t>Fully diluted earnings per share (sen)</t>
  </si>
  <si>
    <t>Minority interest</t>
  </si>
  <si>
    <t xml:space="preserve">(The Condensed Consolidated Balance Sheets should be read in conjunction with the Annual Financial Report </t>
  </si>
  <si>
    <t>statements for the year ended 31 March 2002.</t>
  </si>
  <si>
    <t xml:space="preserve">There were no items affecting assets, liabilities, equity, net income or cash flows that are unusual because </t>
  </si>
  <si>
    <t>of their nature, size or incidence.</t>
  </si>
  <si>
    <t>the current financial year to date.</t>
  </si>
  <si>
    <t xml:space="preserve">There were no material subsequent events that have not been reflected in the financial statement at the </t>
  </si>
  <si>
    <t xml:space="preserve">(The Condensed Consolidated Income Statements should be read in conjunction with the Annual Financial </t>
  </si>
  <si>
    <t xml:space="preserve"> Report for the year ended 31st March 2002)</t>
  </si>
  <si>
    <t xml:space="preserve">(The Condensed Consolidated Statement of Changes in Equity should be read in conjunction with the </t>
  </si>
  <si>
    <t xml:space="preserve">  Annual Financial Report for the year ended 31st March 2002)</t>
  </si>
  <si>
    <t>There were no changes in estimates of amounts reported in prior interim periods of the current or previous</t>
  </si>
  <si>
    <t>financial year, which have a material effect in the current interim period.</t>
  </si>
  <si>
    <t xml:space="preserve">There were no issuances, cancellation, repurchases, resale and repayment of debt and equity securities for </t>
  </si>
  <si>
    <t>There were no contingent liabilities or contingent assets since the last annual balance sheet (other than</t>
  </si>
  <si>
    <t>material litigation disclosed in Note B11.</t>
  </si>
  <si>
    <t>Other income</t>
  </si>
  <si>
    <t>Net cash (used in)/generated from operating activities</t>
  </si>
  <si>
    <t>Net cash (used in)/generated from investing activities</t>
  </si>
  <si>
    <t>NOTES TO THE INTERIM FINANCIAL REPORT</t>
  </si>
  <si>
    <t>Basis of Preparation and Accounting Policies</t>
  </si>
  <si>
    <t>The interim financial report has been prepared in accordance with MASB 26 Interim Financial Reporting and</t>
  </si>
  <si>
    <t xml:space="preserve">by the Group in this interim financial report are consistent with those adopted in the annual financial </t>
  </si>
  <si>
    <t>The preceding annual financial statements of the Group were not subject to any audit qualification.</t>
  </si>
  <si>
    <t>Segmental Information</t>
  </si>
  <si>
    <t xml:space="preserve">There were no changes in the composition of the Group for the current quarter and financial period to date </t>
  </si>
  <si>
    <t>including business combinations, acquisition or disposal of subsidiaries and long term investment other than :</t>
  </si>
  <si>
    <t>Not applicable as the Group did not issue any profit forecast and/or guarantees to the public.</t>
  </si>
  <si>
    <t xml:space="preserve">The Group is not a party to any financial instruments which may have off-balance sheet risk at the date of </t>
  </si>
  <si>
    <t>this report.</t>
  </si>
  <si>
    <t>Diluted Earnings per Share - Anti Dilutive (sen)</t>
  </si>
  <si>
    <t>A13.</t>
  </si>
  <si>
    <t>As at</t>
  </si>
  <si>
    <t>Approved and contracted for</t>
  </si>
  <si>
    <t>Approved but not contracted for</t>
  </si>
  <si>
    <t>A14.</t>
  </si>
  <si>
    <t>Acquisition of Property, Plant and Equipment</t>
  </si>
  <si>
    <t>As at the end of the financial period todate, the Group has acquired the following assets.</t>
  </si>
  <si>
    <t>Plant and Machinery</t>
  </si>
  <si>
    <t>Furniture and Fittings</t>
  </si>
  <si>
    <t>A15.</t>
  </si>
  <si>
    <t>Related Party Transactions</t>
  </si>
  <si>
    <t>Kumpulan Fima Berhad, penultimate holding company</t>
  </si>
  <si>
    <t>Interest income receivable</t>
  </si>
  <si>
    <t>Rental income receivable</t>
  </si>
  <si>
    <t>Management services payable</t>
  </si>
  <si>
    <t>Fima Securities Sdn Bhd, fellow subsidiary</t>
  </si>
  <si>
    <t>Miscellaneous services rendered</t>
  </si>
  <si>
    <t>Malaysian Transnational Trading Corporation Berhad, fellow subsidiary</t>
  </si>
  <si>
    <t>Sales - Printing of documents</t>
  </si>
  <si>
    <t>Fima Freight Forwarders Sdn Bhd, fellow subsidiary</t>
  </si>
  <si>
    <t>Purchases made - Courier services</t>
  </si>
  <si>
    <t>Purchases made - Freight forwarding</t>
  </si>
  <si>
    <t>Nationwide Express Courier Services Berhad, fellow subsidiary</t>
  </si>
  <si>
    <t>Nationwide Freight Forwarders Sdn Bhd, fellow subsidiary</t>
  </si>
  <si>
    <t>Purchases made - Beverage</t>
  </si>
  <si>
    <t>Purchases made - Repairs and services</t>
  </si>
  <si>
    <t>B9.</t>
  </si>
  <si>
    <t>Net cash (used in)/generated from financing activities</t>
  </si>
  <si>
    <t>Appendix 9B of the KLSE Listing Requirements.  The accounting policies and methods of computation adopted</t>
  </si>
  <si>
    <t>Europel Services Sdn Bhd, fellow subsidiary</t>
  </si>
  <si>
    <t xml:space="preserve">Valuation of property, plant and equipment </t>
  </si>
  <si>
    <t>Fima Instanco Sdn Bhd, fellow subsidiary</t>
  </si>
  <si>
    <t>Investment in Associated Company</t>
  </si>
  <si>
    <t>A wholly-owned subsidiary of the Company ("Plaintiff") had served a Writ of Summons against a third</t>
  </si>
  <si>
    <t>Sales - Air-conditioners</t>
  </si>
  <si>
    <t>party for arrears of rental and other expenses amounting to RM1.70 million .  The defendant filed their</t>
  </si>
  <si>
    <t>Statement of Defence denying the tenancy contract and counter claim for over payment of RM2.06 million</t>
  </si>
  <si>
    <t>On 7 February 2003, the High Court ruled in the Plaintiff's favour in respect of the Plaintiff's application for</t>
  </si>
  <si>
    <t>be filed into Court.</t>
  </si>
  <si>
    <t>Share of loss in associated company</t>
  </si>
  <si>
    <t>31/03/03</t>
  </si>
  <si>
    <t>FOR THE QUARTER ENDED 31 MARCH 2003</t>
  </si>
  <si>
    <t>Current Year Todate ended 31 March 2003</t>
  </si>
  <si>
    <t>FOR FINAL QUARTER ENDED 31 MARCH 2003</t>
  </si>
  <si>
    <t>(a)</t>
  </si>
  <si>
    <t>(b)</t>
  </si>
  <si>
    <t>Utilisation of proceeds raised from any corporate proposal.</t>
  </si>
  <si>
    <t>Not applicable.</t>
  </si>
  <si>
    <t>CURRENT YEAR</t>
  </si>
  <si>
    <t>Capital Commitments</t>
  </si>
  <si>
    <t>Property, plant and equipment</t>
  </si>
  <si>
    <t>Investment in a joint venture company</t>
  </si>
  <si>
    <t>be satisfactory for the new financial year.</t>
  </si>
  <si>
    <t>PREVIOUS YEAR</t>
  </si>
  <si>
    <t xml:space="preserve">Note :  </t>
  </si>
  <si>
    <t>accordance with  MASB 26 on InterimFinancial Reporting.</t>
  </si>
  <si>
    <t>NASLIZA MOHD NASIR</t>
  </si>
  <si>
    <t>Prior year adjustment</t>
  </si>
  <si>
    <t>At 31 March 2002, as previously stated</t>
  </si>
  <si>
    <t>At 31 March 2003, as restated</t>
  </si>
  <si>
    <t>For the final quarter under review, the Group registered a profit before taxation of RM2.6 million on the back</t>
  </si>
  <si>
    <t>The Board of Directors recommend the payment of 7.0% tax-exempt dividends for the year ended 31 March</t>
  </si>
  <si>
    <t>2003 (last year : 5.0% less 28% taxation).  The proposed dividend will amount to RM5,419,527 (last year :</t>
  </si>
  <si>
    <t>RM2,787,185 net of tax) and will be paid on a date to be announced.</t>
  </si>
  <si>
    <t>Profit from operations</t>
  </si>
  <si>
    <t xml:space="preserve">Pre-tax profit declined by RM2.8 million or 17.4% from RM15.9 million last year to RM13.1 million this year .  </t>
  </si>
  <si>
    <t>in the third quarter.   The shortfall in profit was mainly attributable to cyclical decrease in volume of certain</t>
  </si>
  <si>
    <t>Retirement Benefits</t>
  </si>
  <si>
    <t>Shareholders' Equity</t>
  </si>
  <si>
    <t>NET INCREASE/(DECREASE) IN CASH AND CASH EQUIVALENTS</t>
  </si>
  <si>
    <t>CASH AND CASH EQUIVALENTS AT BEGINNING OF FINANCIAL PERIOD</t>
  </si>
  <si>
    <t>CASH AND CASH EQUIVALENTS AT END OF FINANCIAL PERIOD</t>
  </si>
  <si>
    <t>Cash and cash equivalents at end of financial period comprise the following :</t>
  </si>
  <si>
    <t>MASB 19     Events after the Balance Sheet Date</t>
  </si>
  <si>
    <t>MASB 22     Segment Reporting</t>
  </si>
  <si>
    <t>MASB 24     Financial Instruments : Disclosure and Presentation</t>
  </si>
  <si>
    <t>MASB Standards for the first time :</t>
  </si>
  <si>
    <t xml:space="preserve">During the finanical year ended 31 March 2003, the Group and the Company adopted the following </t>
  </si>
  <si>
    <t>The effects of adopting MASB 19 is sumarised in the Statement of Changes in Equity and further</t>
  </si>
  <si>
    <t>any adjustments to the opening balances of retained profits of the prior and current year or to changes</t>
  </si>
  <si>
    <t>in comparatives.</t>
  </si>
  <si>
    <t>Prior Year Adjustment</t>
  </si>
  <si>
    <t>The prior year adjustment represents the effect of a change in accounting policy in respect of proposed</t>
  </si>
  <si>
    <t xml:space="preserve">has been accounted for restrospectively and comparatives have been restated.  The effects of the </t>
  </si>
  <si>
    <t>change in accounting policy are as follows :</t>
  </si>
  <si>
    <t>Previously</t>
  </si>
  <si>
    <t>stated</t>
  </si>
  <si>
    <t>Adjustments</t>
  </si>
  <si>
    <t>Restated</t>
  </si>
  <si>
    <t>Proposed dividend included under current liabilities</t>
  </si>
  <si>
    <t>Dividend included under shareholders' equity</t>
  </si>
  <si>
    <t>For the year ended 31 March 2002 :</t>
  </si>
  <si>
    <t xml:space="preserve">The amount of dividends paid by the Company during the financial period ended 31 March 2003 were as </t>
  </si>
  <si>
    <t>follows :</t>
  </si>
  <si>
    <t xml:space="preserve">In respect of the financial ended 31 March 2002 </t>
  </si>
  <si>
    <t>Segment Revenue</t>
  </si>
  <si>
    <t>Eliminations</t>
  </si>
  <si>
    <t>Group Revenue</t>
  </si>
  <si>
    <t>Segments Results</t>
  </si>
  <si>
    <t>date of this report other than :</t>
  </si>
  <si>
    <t>On 29 January 2003, the Company increased its shareholding in Geisecke &amp; Devrient Malaysia Sdn Bhd</t>
  </si>
  <si>
    <t>("G&amp;D"), an associated company, from RM4.5 million to RM9.75 million.  The Company's interest in G&amp;D</t>
  </si>
  <si>
    <t>remains at 30%.</t>
  </si>
  <si>
    <t>Property, plant and equipment are not stated at valuation.</t>
  </si>
  <si>
    <t>Current year's charge</t>
  </si>
  <si>
    <t>The effective tax rate on Group's profit todate is higher than the statutory tax rate mainly due certain expenses</t>
  </si>
  <si>
    <t xml:space="preserve">were disallowed for taxation purposes.  </t>
  </si>
  <si>
    <t>Short Term Payables (secured)</t>
  </si>
  <si>
    <t>The hire purchase payables are denominated in Ringgit Malaysia.</t>
  </si>
  <si>
    <t>Summary Judgement for the sum of RM1.18 million.  The High Court also ordered that the remaining claim</t>
  </si>
  <si>
    <t>of RM0.52 million be proceeded with full trial.  The Plaintiff's solicitors are preparing a draft Judgement to</t>
  </si>
  <si>
    <t>On 9 August 2001, the Company was served a Writ of Summons from a tenant claiming for a</t>
  </si>
  <si>
    <t>compensation sum of approximately RM2.12 million being their renovation costs and general damages</t>
  </si>
  <si>
    <t>arising from the early termination of the tenancy agreement at Airtel Complex, in Subang.  The Board</t>
  </si>
  <si>
    <t>sought the opinion from the solicitors and is of the opinion that there should be no compensation</t>
  </si>
  <si>
    <t>payable to the Plaintiff as the demised premises was acquired by a relevant authority, Malaysia Airports</t>
  </si>
  <si>
    <t>Ddeposits with licensed banks</t>
  </si>
  <si>
    <t>For the year ended 31 March 2003, the Group recorded a turnover of RM105.5 million compared to RM81.1</t>
  </si>
  <si>
    <t>of RM28.0 million turnover compared with RM6.1 million pre-tax profit on the back of RM39.7 million turnover</t>
  </si>
  <si>
    <t>MASB 23     Impairment of Assets</t>
  </si>
  <si>
    <t xml:space="preserve">dividend as per MASB 19 : Events After the Balance Sheet Date.  The change in the accounting policy </t>
  </si>
  <si>
    <t>Retained profit as at 31 March 2002</t>
  </si>
  <si>
    <t>Final dividend of 5% less 28% taxation, paid on 1 November 2002</t>
  </si>
  <si>
    <t>Over provision in respect of prior year</t>
  </si>
  <si>
    <t>Date :  21 May 2003</t>
  </si>
  <si>
    <t>FOR THE FOURTH QUARTER ENDED 31 MARCH 2003</t>
  </si>
  <si>
    <t>MASB 20     Provisions, Contingent Liabilities and Contingent Assets</t>
  </si>
  <si>
    <t>information is disclosed in Note A1 (b).  The adoption of MASB 20, 22, 23 and 24 have not given rise to</t>
  </si>
  <si>
    <t>jobs.</t>
  </si>
  <si>
    <t>The production of security and confidential documents is influenced by the cyclical changes in volume of certain</t>
  </si>
  <si>
    <t>Production of security &amp; confidential documents</t>
  </si>
  <si>
    <t>Trading of security &amp; confidential documents</t>
  </si>
  <si>
    <t>On 29 April 2003, the Company fully subscribed to an additional 5,250,000 ordinary shares of RM1.00 each in</t>
  </si>
  <si>
    <t>Giesecke &amp; Devrient Malaysia Sdn Bhd ("G&amp;D"), an associated company, for a cash consideration of</t>
  </si>
  <si>
    <t>RM5,250,000.  The Company's equity interest in G&amp;D remains at 30%.</t>
  </si>
  <si>
    <t>products and introduction of new security products.</t>
  </si>
  <si>
    <t xml:space="preserve">million last year.  This represented an increase of 30%, which was due to price adjustment of certain security </t>
  </si>
  <si>
    <t>turnover.</t>
  </si>
  <si>
    <t>products in the production of security and confidential products which resulted in a RM12.5 million decrease in</t>
  </si>
  <si>
    <t>The Group's taxation was over provided by RM571,000 and RM791,000 in respect of YA 1995 and YA 2002.</t>
  </si>
  <si>
    <t>In view of the uncertainty of recovering the amount awarded to the subsidiary, the amount of approximately</t>
  </si>
  <si>
    <t>Holding Berhad., which was provided in the Tenancy Agreement between the Company and the tenant.</t>
  </si>
  <si>
    <t xml:space="preserve">The shortfall was attributable to lower margin on semi-converted products and trading activities as well as share </t>
  </si>
  <si>
    <t>of losses in an associated company.</t>
  </si>
  <si>
    <t xml:space="preserve">RM1.18 million has not been recognised in the income statement of the subsidiary in the current financial </t>
  </si>
  <si>
    <t>year.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</si>
</sst>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0.00;[Red]0.00"/>
    <numFmt numFmtId="178" formatCode="_(* #,##0.0_);_(* \(#,##0.0\);_(* &quot;-&quot;?_);_(@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u val="singleAccounting"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73" fontId="6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6" fillId="0" borderId="5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3" fillId="0" borderId="0" xfId="0" applyFont="1" applyAlignment="1">
      <alignment horizontal="center"/>
    </xf>
    <xf numFmtId="15" fontId="13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3" fontId="14" fillId="0" borderId="0" xfId="15" applyNumberFormat="1" applyFont="1" applyAlignment="1" quotePrefix="1">
      <alignment horizontal="center"/>
    </xf>
    <xf numFmtId="0" fontId="15" fillId="0" borderId="0" xfId="0" applyFont="1" applyAlignment="1">
      <alignment horizontal="centerContinuous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73" fontId="14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 horizontal="center"/>
    </xf>
    <xf numFmtId="173" fontId="0" fillId="0" borderId="6" xfId="15" applyNumberFormat="1" applyFont="1" applyBorder="1" applyAlignment="1">
      <alignment/>
    </xf>
    <xf numFmtId="0" fontId="0" fillId="0" borderId="0" xfId="0" applyBorder="1" applyAlignment="1">
      <alignment/>
    </xf>
    <xf numFmtId="43" fontId="6" fillId="0" borderId="7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3" fontId="0" fillId="0" borderId="0" xfId="15" applyNumberForma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173" fontId="6" fillId="0" borderId="8" xfId="15" applyNumberFormat="1" applyFont="1" applyBorder="1" applyAlignment="1">
      <alignment/>
    </xf>
    <xf numFmtId="173" fontId="13" fillId="0" borderId="0" xfId="15" applyNumberFormat="1" applyFont="1" applyAlignment="1">
      <alignment horizontal="center"/>
    </xf>
    <xf numFmtId="173" fontId="6" fillId="0" borderId="0" xfId="15" applyNumberFormat="1" applyFont="1" applyAlignment="1">
      <alignment horizontal="center"/>
    </xf>
    <xf numFmtId="0" fontId="15" fillId="0" borderId="0" xfId="0" applyFont="1" applyAlignment="1">
      <alignment/>
    </xf>
    <xf numFmtId="173" fontId="6" fillId="0" borderId="6" xfId="15" applyNumberFormat="1" applyFont="1" applyBorder="1" applyAlignment="1">
      <alignment/>
    </xf>
    <xf numFmtId="43" fontId="6" fillId="0" borderId="0" xfId="15" applyNumberFormat="1" applyFont="1" applyBorder="1" applyAlignment="1">
      <alignment/>
    </xf>
    <xf numFmtId="173" fontId="15" fillId="0" borderId="0" xfId="15" applyNumberFormat="1" applyFont="1" applyAlignment="1">
      <alignment/>
    </xf>
    <xf numFmtId="172" fontId="6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right"/>
    </xf>
    <xf numFmtId="173" fontId="0" fillId="0" borderId="0" xfId="15" applyNumberFormat="1" applyFont="1" applyBorder="1" applyAlignment="1">
      <alignment horizontal="right"/>
    </xf>
    <xf numFmtId="15" fontId="5" fillId="0" borderId="4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73" fontId="0" fillId="0" borderId="4" xfId="15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5" fontId="21" fillId="0" borderId="0" xfId="0" applyNumberFormat="1" applyFont="1" applyAlignment="1" quotePrefix="1">
      <alignment horizontal="center"/>
    </xf>
    <xf numFmtId="15" fontId="19" fillId="0" borderId="0" xfId="0" applyNumberFormat="1" applyFont="1" applyAlignment="1">
      <alignment horizontal="center"/>
    </xf>
    <xf numFmtId="173" fontId="0" fillId="0" borderId="0" xfId="15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3" fontId="22" fillId="0" borderId="0" xfId="15" applyNumberFormat="1" applyFont="1" applyBorder="1" applyAlignment="1" quotePrefix="1">
      <alignment horizontal="center"/>
    </xf>
    <xf numFmtId="173" fontId="6" fillId="0" borderId="0" xfId="15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3" fontId="0" fillId="0" borderId="6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73" fontId="0" fillId="0" borderId="8" xfId="15" applyNumberFormat="1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73" fontId="0" fillId="0" borderId="6" xfId="15" applyNumberFormat="1" applyFont="1" applyBorder="1" applyAlignment="1">
      <alignment horizontal="right"/>
    </xf>
    <xf numFmtId="15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8"/>
  <sheetViews>
    <sheetView workbookViewId="0" topLeftCell="A1">
      <selection activeCell="A6" sqref="A6"/>
    </sheetView>
  </sheetViews>
  <sheetFormatPr defaultColWidth="9.140625" defaultRowHeight="12.75"/>
  <cols>
    <col min="1" max="1" width="34.28125" style="0" customWidth="1"/>
    <col min="2" max="2" width="12.421875" style="0" customWidth="1"/>
    <col min="3" max="3" width="0.85546875" style="0" customWidth="1"/>
    <col min="4" max="4" width="12.421875" style="0" hidden="1" customWidth="1"/>
    <col min="5" max="5" width="12.421875" style="0" customWidth="1"/>
    <col min="6" max="6" width="0.85546875" style="0" customWidth="1"/>
    <col min="7" max="7" width="12.421875" style="0" customWidth="1"/>
    <col min="8" max="8" width="0.85546875" style="0" customWidth="1"/>
    <col min="9" max="9" width="12.421875" style="0" customWidth="1"/>
  </cols>
  <sheetData>
    <row r="1" spans="1:9" ht="12.75">
      <c r="A1" s="9" t="s">
        <v>0</v>
      </c>
      <c r="B1" s="9"/>
      <c r="C1" s="10"/>
      <c r="D1" s="10"/>
      <c r="E1" s="10"/>
      <c r="F1" s="10"/>
      <c r="G1" s="10"/>
      <c r="H1" s="10"/>
      <c r="I1" s="10"/>
    </row>
    <row r="2" spans="1:9" ht="12.75">
      <c r="A2" s="7" t="s">
        <v>1</v>
      </c>
      <c r="B2" s="9"/>
      <c r="C2" s="10"/>
      <c r="D2" s="10"/>
      <c r="E2" s="10"/>
      <c r="F2" s="10"/>
      <c r="G2" s="10"/>
      <c r="H2" s="10"/>
      <c r="I2" s="10"/>
    </row>
    <row r="3" spans="1:9" ht="10.5" customHeight="1">
      <c r="A3" s="12"/>
      <c r="B3" s="12"/>
      <c r="C3" s="11"/>
      <c r="D3" s="11"/>
      <c r="E3" s="11"/>
      <c r="F3" s="11"/>
      <c r="G3" s="11"/>
      <c r="H3" s="11"/>
      <c r="I3" s="11"/>
    </row>
    <row r="4" spans="1:9" ht="12.75">
      <c r="A4" s="9" t="s">
        <v>2</v>
      </c>
      <c r="B4" s="9"/>
      <c r="C4" s="10"/>
      <c r="D4" s="10"/>
      <c r="E4" s="10"/>
      <c r="F4" s="10"/>
      <c r="G4" s="10"/>
      <c r="H4" s="10"/>
      <c r="I4" s="10"/>
    </row>
    <row r="5" spans="1:9" ht="12.75">
      <c r="A5" s="9" t="s">
        <v>305</v>
      </c>
      <c r="B5" s="9"/>
      <c r="C5" s="10"/>
      <c r="D5" s="10"/>
      <c r="E5" s="10"/>
      <c r="F5" s="10"/>
      <c r="G5" s="10"/>
      <c r="H5" s="10"/>
      <c r="I5" s="10"/>
    </row>
    <row r="6" spans="1:9" ht="12.75" customHeight="1">
      <c r="A6" s="33" t="s">
        <v>3</v>
      </c>
      <c r="B6" s="33"/>
      <c r="C6" s="34"/>
      <c r="D6" s="34"/>
      <c r="E6" s="34"/>
      <c r="F6" s="34"/>
      <c r="G6" s="34"/>
      <c r="H6" s="10"/>
      <c r="I6" s="10"/>
    </row>
    <row r="7" spans="1:9" ht="12.75" customHeight="1">
      <c r="A7" s="33"/>
      <c r="B7" s="33"/>
      <c r="C7" s="34"/>
      <c r="D7" s="34"/>
      <c r="E7" s="34"/>
      <c r="F7" s="34"/>
      <c r="G7" s="34"/>
      <c r="H7" s="10"/>
      <c r="I7" s="10"/>
    </row>
    <row r="8" spans="1:9" ht="12.75">
      <c r="A8" s="2" t="s">
        <v>141</v>
      </c>
      <c r="B8" s="12"/>
      <c r="C8" s="11"/>
      <c r="D8" s="11"/>
      <c r="E8" s="11"/>
      <c r="F8" s="11"/>
      <c r="G8" s="11"/>
      <c r="H8" s="11"/>
      <c r="I8" s="11"/>
    </row>
    <row r="9" spans="1:9" ht="12.75">
      <c r="A9" s="2"/>
      <c r="B9" s="12"/>
      <c r="C9" s="11"/>
      <c r="D9" s="11"/>
      <c r="E9" s="11"/>
      <c r="F9" s="11"/>
      <c r="G9" s="11"/>
      <c r="H9" s="11"/>
      <c r="I9" s="11"/>
    </row>
    <row r="10" spans="1:9" ht="11.25" customHeight="1">
      <c r="A10" s="3"/>
      <c r="B10" s="96" t="s">
        <v>4</v>
      </c>
      <c r="C10" s="96"/>
      <c r="D10" s="96"/>
      <c r="E10" s="96"/>
      <c r="F10" s="1"/>
      <c r="G10" s="36" t="s">
        <v>5</v>
      </c>
      <c r="H10" s="1"/>
      <c r="I10" s="1"/>
    </row>
    <row r="11" spans="1:9" ht="11.25" customHeight="1">
      <c r="A11" s="3"/>
      <c r="B11" s="4" t="s">
        <v>6</v>
      </c>
      <c r="C11" s="4"/>
      <c r="D11" s="4" t="s">
        <v>7</v>
      </c>
      <c r="E11" s="4" t="s">
        <v>7</v>
      </c>
      <c r="F11" s="4"/>
      <c r="G11" s="4" t="s">
        <v>6</v>
      </c>
      <c r="H11" s="4"/>
      <c r="I11" s="4" t="s">
        <v>7</v>
      </c>
    </row>
    <row r="12" spans="1:9" ht="11.25" customHeight="1">
      <c r="A12" s="3"/>
      <c r="B12" s="4" t="s">
        <v>8</v>
      </c>
      <c r="C12" s="4"/>
      <c r="D12" s="4" t="s">
        <v>9</v>
      </c>
      <c r="E12" s="4" t="s">
        <v>9</v>
      </c>
      <c r="F12" s="4"/>
      <c r="G12" s="4" t="s">
        <v>8</v>
      </c>
      <c r="H12" s="4"/>
      <c r="I12" s="4" t="s">
        <v>9</v>
      </c>
    </row>
    <row r="13" spans="1:9" ht="11.25" customHeight="1">
      <c r="A13" s="3"/>
      <c r="B13" s="4" t="s">
        <v>10</v>
      </c>
      <c r="C13" s="4"/>
      <c r="D13" s="4" t="s">
        <v>10</v>
      </c>
      <c r="E13" s="4" t="s">
        <v>10</v>
      </c>
      <c r="F13" s="4"/>
      <c r="G13" s="4" t="s">
        <v>11</v>
      </c>
      <c r="H13" s="4"/>
      <c r="I13" s="4" t="s">
        <v>12</v>
      </c>
    </row>
    <row r="14" spans="1:9" ht="11.25" customHeight="1">
      <c r="A14" s="3"/>
      <c r="B14" s="32" t="s">
        <v>220</v>
      </c>
      <c r="C14" s="16"/>
      <c r="D14" s="17" t="s">
        <v>36</v>
      </c>
      <c r="E14" s="32" t="s">
        <v>63</v>
      </c>
      <c r="F14" s="16"/>
      <c r="G14" s="32" t="str">
        <f>+B14</f>
        <v>31/03/03</v>
      </c>
      <c r="H14" s="16"/>
      <c r="I14" s="32" t="str">
        <f>+E14</f>
        <v>31/03/02</v>
      </c>
    </row>
    <row r="15" spans="1:9" ht="11.25" customHeight="1">
      <c r="A15" s="3"/>
      <c r="B15" s="4" t="s">
        <v>13</v>
      </c>
      <c r="C15" s="4"/>
      <c r="D15" s="4" t="s">
        <v>13</v>
      </c>
      <c r="E15" s="4" t="s">
        <v>13</v>
      </c>
      <c r="F15" s="4"/>
      <c r="G15" s="4" t="s">
        <v>13</v>
      </c>
      <c r="H15" s="4"/>
      <c r="I15" s="4" t="s">
        <v>13</v>
      </c>
    </row>
    <row r="16" spans="1:9" ht="9" customHeight="1">
      <c r="A16" s="3"/>
      <c r="B16" s="2"/>
      <c r="C16" s="2"/>
      <c r="D16" s="2"/>
      <c r="E16" s="2"/>
      <c r="F16" s="2"/>
      <c r="G16" s="2"/>
      <c r="H16" s="2"/>
      <c r="I16" s="2"/>
    </row>
    <row r="17" spans="1:9" ht="12.75">
      <c r="A17" s="2" t="s">
        <v>50</v>
      </c>
      <c r="B17" s="18">
        <v>27618</v>
      </c>
      <c r="C17" s="18"/>
      <c r="D17" s="18"/>
      <c r="E17" s="18">
        <v>13247</v>
      </c>
      <c r="F17" s="18"/>
      <c r="G17" s="18">
        <v>105503</v>
      </c>
      <c r="H17" s="18"/>
      <c r="I17" s="18">
        <v>81125</v>
      </c>
    </row>
    <row r="18" spans="1:9" ht="12.75">
      <c r="A18" s="3"/>
      <c r="B18" s="18"/>
      <c r="C18" s="18"/>
      <c r="D18" s="18"/>
      <c r="E18" s="18"/>
      <c r="F18" s="18"/>
      <c r="G18" s="18"/>
      <c r="H18" s="18"/>
      <c r="I18" s="18"/>
    </row>
    <row r="19" spans="1:9" ht="12.75">
      <c r="A19" s="3" t="s">
        <v>165</v>
      </c>
      <c r="B19" s="18">
        <v>142</v>
      </c>
      <c r="C19" s="18"/>
      <c r="D19" s="18"/>
      <c r="E19" s="18">
        <v>183</v>
      </c>
      <c r="F19" s="18"/>
      <c r="G19" s="18">
        <v>538</v>
      </c>
      <c r="H19" s="18"/>
      <c r="I19" s="18">
        <v>868</v>
      </c>
    </row>
    <row r="20" spans="1:9" ht="12.75">
      <c r="A20" s="3"/>
      <c r="B20" s="18"/>
      <c r="C20" s="18"/>
      <c r="D20" s="18"/>
      <c r="E20" s="18"/>
      <c r="F20" s="18"/>
      <c r="G20" s="18"/>
      <c r="H20" s="18"/>
      <c r="I20" s="18"/>
    </row>
    <row r="21" spans="1:9" ht="12.75">
      <c r="A21" s="3" t="s">
        <v>142</v>
      </c>
      <c r="B21" s="23">
        <v>-24881</v>
      </c>
      <c r="C21" s="18"/>
      <c r="D21" s="18"/>
      <c r="E21" s="23">
        <v>-11525</v>
      </c>
      <c r="F21" s="18"/>
      <c r="G21" s="23">
        <f>1753-70112-8514-5652-9837</f>
        <v>-92362</v>
      </c>
      <c r="H21" s="18"/>
      <c r="I21" s="23">
        <v>-65626</v>
      </c>
    </row>
    <row r="22" spans="1:9" ht="12.75">
      <c r="A22" s="3"/>
      <c r="B22" s="18"/>
      <c r="C22" s="18"/>
      <c r="D22" s="18"/>
      <c r="E22" s="18"/>
      <c r="F22" s="18"/>
      <c r="G22" s="18"/>
      <c r="H22" s="18"/>
      <c r="I22" s="18"/>
    </row>
    <row r="23" spans="1:9" ht="12.75">
      <c r="A23" s="2" t="s">
        <v>143</v>
      </c>
      <c r="B23" s="18">
        <f>SUM(B17:B22)</f>
        <v>2879</v>
      </c>
      <c r="C23" s="18"/>
      <c r="D23" s="18"/>
      <c r="E23" s="18">
        <f>SUM(E17:E22)</f>
        <v>1905</v>
      </c>
      <c r="F23" s="18"/>
      <c r="G23" s="18">
        <f>SUM(G17:G22)</f>
        <v>13679</v>
      </c>
      <c r="H23" s="18"/>
      <c r="I23" s="18">
        <f>SUM(I17:I22)</f>
        <v>16367</v>
      </c>
    </row>
    <row r="24" spans="1:9" ht="12.75">
      <c r="A24" s="3"/>
      <c r="B24" s="18"/>
      <c r="C24" s="18"/>
      <c r="D24" s="18"/>
      <c r="E24" s="18"/>
      <c r="F24" s="18"/>
      <c r="G24" s="18"/>
      <c r="H24" s="18"/>
      <c r="I24" s="18"/>
    </row>
    <row r="25" spans="1:9" ht="12.75">
      <c r="A25" s="3" t="s">
        <v>144</v>
      </c>
      <c r="B25" s="19">
        <v>-11</v>
      </c>
      <c r="C25" s="19"/>
      <c r="D25" s="19"/>
      <c r="E25" s="19">
        <v>-14</v>
      </c>
      <c r="F25" s="19"/>
      <c r="G25" s="19">
        <v>-39</v>
      </c>
      <c r="H25" s="19"/>
      <c r="I25" s="19">
        <v>-516</v>
      </c>
    </row>
    <row r="26" spans="1:9" ht="12.75">
      <c r="A26" s="3"/>
      <c r="B26" s="19"/>
      <c r="C26" s="19"/>
      <c r="D26" s="19"/>
      <c r="E26" s="19"/>
      <c r="F26" s="19"/>
      <c r="G26" s="19"/>
      <c r="H26" s="19"/>
      <c r="I26" s="19"/>
    </row>
    <row r="27" spans="1:9" ht="12.75">
      <c r="A27" s="3" t="s">
        <v>219</v>
      </c>
      <c r="B27" s="23">
        <v>-309</v>
      </c>
      <c r="C27" s="18"/>
      <c r="D27" s="18"/>
      <c r="E27" s="23">
        <v>0</v>
      </c>
      <c r="F27" s="18"/>
      <c r="G27" s="23">
        <v>-542</v>
      </c>
      <c r="H27" s="18"/>
      <c r="I27" s="23">
        <v>0</v>
      </c>
    </row>
    <row r="28" spans="1:9" ht="12.75">
      <c r="A28" s="3"/>
      <c r="B28" s="18"/>
      <c r="C28" s="18"/>
      <c r="D28" s="18"/>
      <c r="E28" s="18"/>
      <c r="F28" s="18"/>
      <c r="G28" s="18"/>
      <c r="H28" s="18"/>
      <c r="I28" s="18"/>
    </row>
    <row r="29" spans="1:9" ht="12.75">
      <c r="A29" s="2" t="s">
        <v>145</v>
      </c>
      <c r="B29" s="18">
        <f>SUM(B23:B27)</f>
        <v>2559</v>
      </c>
      <c r="C29" s="18"/>
      <c r="D29" s="18"/>
      <c r="E29" s="18">
        <f>SUM(E23:E27)</f>
        <v>1891</v>
      </c>
      <c r="F29" s="18"/>
      <c r="G29" s="18">
        <f>SUM(G23:G27)</f>
        <v>13098</v>
      </c>
      <c r="H29" s="18"/>
      <c r="I29" s="18">
        <f>SUM(I23:I27)</f>
        <v>15851</v>
      </c>
    </row>
    <row r="30" spans="1:9" ht="12.75">
      <c r="A30" s="3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3" t="s">
        <v>16</v>
      </c>
      <c r="B31" s="23">
        <v>776</v>
      </c>
      <c r="C31" s="18"/>
      <c r="D31" s="18"/>
      <c r="E31" s="23">
        <v>-1254</v>
      </c>
      <c r="F31" s="18"/>
      <c r="G31" s="23">
        <v>-2715</v>
      </c>
      <c r="H31" s="18"/>
      <c r="I31" s="23">
        <v>-5849</v>
      </c>
    </row>
    <row r="32" spans="1:9" ht="12.75">
      <c r="A32" s="3"/>
      <c r="B32" s="18"/>
      <c r="C32" s="18"/>
      <c r="D32" s="18"/>
      <c r="E32" s="18"/>
      <c r="F32" s="18"/>
      <c r="G32" s="18"/>
      <c r="H32" s="18"/>
      <c r="I32" s="18"/>
    </row>
    <row r="33" spans="1:9" ht="12.75">
      <c r="A33" s="2" t="s">
        <v>146</v>
      </c>
      <c r="B33" s="18">
        <f>+B29+B31</f>
        <v>3335</v>
      </c>
      <c r="C33" s="18"/>
      <c r="D33" s="18"/>
      <c r="E33" s="18">
        <f>+E29+E31</f>
        <v>637</v>
      </c>
      <c r="F33" s="18"/>
      <c r="G33" s="18">
        <f>+G29+G31</f>
        <v>10383</v>
      </c>
      <c r="H33" s="18"/>
      <c r="I33" s="18">
        <f>+I29+I31</f>
        <v>10002</v>
      </c>
    </row>
    <row r="34" spans="1:9" ht="12.75">
      <c r="A34" s="3"/>
      <c r="B34" s="18"/>
      <c r="C34" s="18"/>
      <c r="D34" s="18"/>
      <c r="E34" s="18"/>
      <c r="F34" s="18"/>
      <c r="G34" s="18"/>
      <c r="H34" s="18"/>
      <c r="I34" s="18"/>
    </row>
    <row r="35" spans="1:9" ht="12.75">
      <c r="A35" s="3" t="s">
        <v>149</v>
      </c>
      <c r="B35" s="23">
        <v>0</v>
      </c>
      <c r="C35" s="18"/>
      <c r="D35" s="18"/>
      <c r="E35" s="23">
        <v>0</v>
      </c>
      <c r="F35" s="18"/>
      <c r="G35" s="23">
        <v>0</v>
      </c>
      <c r="H35" s="18"/>
      <c r="I35" s="23">
        <v>0</v>
      </c>
    </row>
    <row r="36" spans="1:9" ht="12.75">
      <c r="A36" s="3"/>
      <c r="B36" s="18"/>
      <c r="C36" s="18"/>
      <c r="D36" s="18"/>
      <c r="E36" s="18"/>
      <c r="F36" s="18"/>
      <c r="G36" s="18"/>
      <c r="H36" s="18"/>
      <c r="I36" s="18"/>
    </row>
    <row r="37" spans="1:9" ht="13.5" thickBot="1">
      <c r="A37" s="2" t="s">
        <v>147</v>
      </c>
      <c r="B37" s="58">
        <f>+B33+B35</f>
        <v>3335</v>
      </c>
      <c r="C37" s="18"/>
      <c r="D37" s="18"/>
      <c r="E37" s="58">
        <f>+E33+E35</f>
        <v>637</v>
      </c>
      <c r="F37" s="18"/>
      <c r="G37" s="58">
        <f>+G33+G35</f>
        <v>10383</v>
      </c>
      <c r="H37" s="18"/>
      <c r="I37" s="58">
        <f>+I33+I35</f>
        <v>10002</v>
      </c>
    </row>
    <row r="38" spans="1:9" ht="12.75">
      <c r="A38" s="3"/>
      <c r="B38" s="2"/>
      <c r="C38" s="2"/>
      <c r="D38" s="2"/>
      <c r="E38" s="2"/>
      <c r="F38" s="2"/>
      <c r="G38" s="2"/>
      <c r="H38" s="2"/>
      <c r="I38" s="2"/>
    </row>
    <row r="39" spans="1:9" ht="12.75">
      <c r="A39" s="3"/>
      <c r="B39" s="2"/>
      <c r="C39" s="2"/>
      <c r="D39" s="2"/>
      <c r="E39" s="2"/>
      <c r="F39" s="2"/>
      <c r="G39" s="2"/>
      <c r="H39" s="2"/>
      <c r="I39" s="2"/>
    </row>
    <row r="40" spans="1:9" ht="12.75" customHeight="1">
      <c r="A40" s="3" t="s">
        <v>67</v>
      </c>
      <c r="B40" s="59">
        <f>+Notes!F292</f>
        <v>4.31</v>
      </c>
      <c r="C40" s="59"/>
      <c r="D40" s="59" t="e">
        <f>ROUND(#REF!/30968.724*100,1)</f>
        <v>#REF!</v>
      </c>
      <c r="E40" s="59">
        <f>+Notes!I292</f>
        <v>0.82</v>
      </c>
      <c r="F40" s="59" t="e">
        <f>ROUND(#REF!/30968.724*100,1)</f>
        <v>#REF!</v>
      </c>
      <c r="G40" s="59">
        <f>+Notes!K292</f>
        <v>13.41</v>
      </c>
      <c r="H40" s="59" t="e">
        <f>ROUND(#REF!/30968.724*100,1)</f>
        <v>#REF!</v>
      </c>
      <c r="I40" s="59">
        <f>+Notes!M292</f>
        <v>12.92</v>
      </c>
    </row>
    <row r="41" spans="1:9" ht="12.75" customHeight="1">
      <c r="A41" s="3"/>
      <c r="B41" s="59"/>
      <c r="C41" s="59"/>
      <c r="D41" s="59"/>
      <c r="E41" s="59"/>
      <c r="F41" s="59"/>
      <c r="G41" s="59"/>
      <c r="H41" s="59"/>
      <c r="I41" s="59"/>
    </row>
    <row r="42" spans="1:9" ht="12.75">
      <c r="A42" s="3" t="s">
        <v>148</v>
      </c>
      <c r="B42" s="59">
        <v>4.31</v>
      </c>
      <c r="C42" s="59"/>
      <c r="D42" s="59"/>
      <c r="E42" s="59">
        <f>+Notes!I302</f>
        <v>0.82</v>
      </c>
      <c r="F42" s="59"/>
      <c r="G42" s="59">
        <v>13.41</v>
      </c>
      <c r="H42" s="59"/>
      <c r="I42" s="59">
        <f>+Notes!M302</f>
        <v>12.92</v>
      </c>
    </row>
    <row r="43" spans="1:9" ht="12.75">
      <c r="A43" s="3"/>
      <c r="B43" s="61"/>
      <c r="C43" s="19"/>
      <c r="D43" s="61"/>
      <c r="E43" s="61"/>
      <c r="F43" s="61"/>
      <c r="H43" s="61"/>
      <c r="I43" s="61"/>
    </row>
    <row r="44" spans="1:9" ht="12.75">
      <c r="A44" s="3"/>
      <c r="B44" s="19"/>
      <c r="C44" s="19"/>
      <c r="D44" s="19"/>
      <c r="E44" s="19"/>
      <c r="F44" s="19"/>
      <c r="G44" s="19"/>
      <c r="H44" s="19"/>
      <c r="I44" s="19"/>
    </row>
    <row r="45" spans="1:9" ht="12.75">
      <c r="A45" s="2" t="s">
        <v>156</v>
      </c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2" t="s">
        <v>157</v>
      </c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1.2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ht="11.2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2.75" customHeight="1">
      <c r="A51" s="3"/>
      <c r="B51" s="3"/>
      <c r="C51" s="3"/>
      <c r="D51" s="3"/>
      <c r="E51" s="3"/>
      <c r="F51" s="3"/>
      <c r="G51" s="3"/>
      <c r="H51" s="3"/>
      <c r="I51" s="3"/>
    </row>
    <row r="52" spans="1:9" ht="11.25" customHeight="1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18"/>
      <c r="C100" s="18"/>
      <c r="D100" s="18"/>
      <c r="E100" s="18"/>
      <c r="F100" s="18"/>
      <c r="G100" s="18"/>
      <c r="H100" s="18"/>
      <c r="I100" s="18"/>
    </row>
    <row r="101" spans="1:9" ht="12.75">
      <c r="A101" s="3"/>
      <c r="B101" s="18"/>
      <c r="C101" s="18"/>
      <c r="D101" s="18"/>
      <c r="E101" s="18"/>
      <c r="F101" s="18"/>
      <c r="G101" s="18"/>
      <c r="H101" s="18"/>
      <c r="I101" s="18"/>
    </row>
    <row r="102" spans="1:9" ht="12.75">
      <c r="A102" s="3"/>
      <c r="B102" s="18"/>
      <c r="C102" s="18"/>
      <c r="D102" s="18"/>
      <c r="E102" s="18"/>
      <c r="F102" s="18"/>
      <c r="G102" s="18"/>
      <c r="H102" s="18"/>
      <c r="I102" s="18"/>
    </row>
    <row r="103" spans="1:9" ht="12.75">
      <c r="A103" s="3"/>
      <c r="B103" s="18"/>
      <c r="C103" s="18"/>
      <c r="D103" s="18"/>
      <c r="E103" s="18"/>
      <c r="F103" s="18"/>
      <c r="G103" s="18"/>
      <c r="H103" s="18"/>
      <c r="I103" s="18"/>
    </row>
    <row r="104" spans="1:9" ht="12.75">
      <c r="A104" s="3"/>
      <c r="B104" s="18"/>
      <c r="C104" s="18"/>
      <c r="D104" s="18"/>
      <c r="E104" s="18"/>
      <c r="F104" s="18"/>
      <c r="G104" s="18"/>
      <c r="H104" s="18"/>
      <c r="I104" s="18"/>
    </row>
    <row r="105" spans="1:9" ht="12.75">
      <c r="A105" s="3"/>
      <c r="B105" s="18"/>
      <c r="C105" s="18"/>
      <c r="D105" s="18"/>
      <c r="E105" s="18"/>
      <c r="F105" s="18"/>
      <c r="G105" s="18"/>
      <c r="H105" s="18"/>
      <c r="I105" s="18"/>
    </row>
    <row r="106" spans="1:9" ht="12.75">
      <c r="A106" s="3"/>
      <c r="B106" s="18"/>
      <c r="C106" s="18"/>
      <c r="D106" s="18"/>
      <c r="E106" s="18"/>
      <c r="F106" s="18"/>
      <c r="G106" s="18"/>
      <c r="H106" s="18"/>
      <c r="I106" s="18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201" s="15" customFormat="1" ht="12.75"/>
    <row r="231" ht="12.75">
      <c r="I231" s="12"/>
    </row>
    <row r="288" spans="1:9" ht="12.75">
      <c r="A288" s="8"/>
      <c r="B288" s="8"/>
      <c r="C288" s="8"/>
      <c r="D288" s="8"/>
      <c r="E288" s="8"/>
      <c r="F288" s="8"/>
      <c r="G288" s="8"/>
      <c r="H288" s="8"/>
      <c r="I288" s="8"/>
    </row>
    <row r="289" spans="1:9" ht="12.7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2.75">
      <c r="A290" s="8"/>
      <c r="B290" s="8"/>
      <c r="C290" s="8"/>
      <c r="D290" s="8"/>
      <c r="E290" s="8"/>
      <c r="F290" s="8"/>
      <c r="G290" s="8"/>
      <c r="H290" s="8"/>
      <c r="I290" s="8"/>
    </row>
    <row r="291" spans="2:9" ht="12.75">
      <c r="B291" s="8"/>
      <c r="C291" s="8"/>
      <c r="D291" s="8"/>
      <c r="E291" s="8"/>
      <c r="F291" s="8"/>
      <c r="G291" s="8"/>
      <c r="H291" s="8"/>
      <c r="I291" s="8"/>
    </row>
    <row r="369" spans="1:9" ht="12.7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2.7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2.7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2.7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2.7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2.7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2.7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2.7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2.7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2.7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2.7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2.7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2.7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2.7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2.7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2.7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2.7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2.7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2.7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2.7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2.7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2.7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2.7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2.7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2.7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2.7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2.7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2.7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2.7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2.7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2.7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2.7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2.7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2.7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2.7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2.7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2.7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2.7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2.7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2.7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2.7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2.7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2.7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2.7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2.7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2.7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2.7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2.7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2.7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2.7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2.7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2.7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2.7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2.7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2.7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2.7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2.7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2.7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2.7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2.7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2.7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2.7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2.7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2.7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2.7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2.7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2.7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2.7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2.7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2.7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2.7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2.7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2.7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2.7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2.7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2.7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2.7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2.7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2.7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2.7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2.7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2.7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2.7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2.7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2.7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2.7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2.7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2.7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2.7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2.7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2.7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2.7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2.7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2.7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2.7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2.7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2.7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2.7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2.7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2.7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2.7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2.7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2.7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2.7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2.7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2.7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2.7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2.7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2.7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2.7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2.7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2.7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2.7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2.7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2.7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2.7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2.7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2.75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2.7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2.75">
      <c r="A488" s="8"/>
      <c r="B488" s="8"/>
      <c r="C488" s="8"/>
      <c r="D488" s="8"/>
      <c r="E488" s="8"/>
      <c r="F488" s="8"/>
      <c r="G488" s="8"/>
      <c r="H488" s="8"/>
      <c r="I488" s="8"/>
    </row>
  </sheetData>
  <mergeCells count="1">
    <mergeCell ref="B10:E10"/>
  </mergeCells>
  <printOptions/>
  <pageMargins left="0.7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0">
      <selection activeCell="F13" sqref="F13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7109375" style="0" customWidth="1"/>
    <col min="8" max="8" width="14.140625" style="0" customWidth="1"/>
    <col min="9" max="9" width="4.140625" style="0" customWidth="1"/>
  </cols>
  <sheetData>
    <row r="1" ht="12.75">
      <c r="A1" s="2" t="s">
        <v>103</v>
      </c>
    </row>
    <row r="2" spans="1:9" ht="12.75">
      <c r="A2" s="2" t="s">
        <v>117</v>
      </c>
      <c r="B2" s="3"/>
      <c r="C2" s="3"/>
      <c r="D2" s="3"/>
      <c r="E2" s="18"/>
      <c r="F2" s="18"/>
      <c r="G2" s="18"/>
      <c r="H2" s="18"/>
      <c r="I2" s="11"/>
    </row>
    <row r="3" spans="1:9" ht="12.75">
      <c r="A3" s="3"/>
      <c r="B3" s="3"/>
      <c r="C3" s="3"/>
      <c r="D3" s="3"/>
      <c r="E3" s="18"/>
      <c r="F3" s="24" t="s">
        <v>18</v>
      </c>
      <c r="G3" s="24"/>
      <c r="H3" s="24" t="s">
        <v>18</v>
      </c>
      <c r="I3" s="11"/>
    </row>
    <row r="4" spans="1:9" ht="12.75">
      <c r="A4" s="3"/>
      <c r="B4" s="3"/>
      <c r="C4" s="3"/>
      <c r="D4" s="3"/>
      <c r="E4" s="18"/>
      <c r="F4" s="24" t="s">
        <v>19</v>
      </c>
      <c r="G4" s="24"/>
      <c r="H4" s="24" t="s">
        <v>20</v>
      </c>
      <c r="I4" s="11"/>
    </row>
    <row r="5" spans="1:9" ht="12.75">
      <c r="A5" s="3"/>
      <c r="B5" s="3"/>
      <c r="C5" s="3"/>
      <c r="D5" s="3"/>
      <c r="E5" s="18"/>
      <c r="F5" s="24" t="s">
        <v>6</v>
      </c>
      <c r="G5" s="24"/>
      <c r="H5" s="24" t="s">
        <v>21</v>
      </c>
      <c r="I5" s="11"/>
    </row>
    <row r="6" spans="1:9" ht="12.75">
      <c r="A6" s="3"/>
      <c r="B6" s="3"/>
      <c r="C6" s="3"/>
      <c r="D6" s="3"/>
      <c r="E6" s="18"/>
      <c r="F6" s="24" t="s">
        <v>10</v>
      </c>
      <c r="G6" s="24"/>
      <c r="H6" s="24" t="s">
        <v>22</v>
      </c>
      <c r="I6" s="11"/>
    </row>
    <row r="7" spans="1:9" ht="16.5">
      <c r="A7" s="3"/>
      <c r="B7" s="3"/>
      <c r="C7" s="3"/>
      <c r="D7" s="3"/>
      <c r="E7" s="18"/>
      <c r="F7" s="39" t="str">
        <f>+'Income '!G14</f>
        <v>31/03/03</v>
      </c>
      <c r="G7" s="24"/>
      <c r="H7" s="35" t="s">
        <v>63</v>
      </c>
      <c r="I7" s="11"/>
    </row>
    <row r="8" spans="1:9" ht="12.75">
      <c r="A8" s="3"/>
      <c r="B8" s="3"/>
      <c r="C8" s="3"/>
      <c r="D8" s="3"/>
      <c r="E8" s="18"/>
      <c r="F8" s="24" t="s">
        <v>13</v>
      </c>
      <c r="G8" s="25"/>
      <c r="H8" s="24" t="s">
        <v>13</v>
      </c>
      <c r="I8" s="11"/>
    </row>
    <row r="9" spans="1:9" ht="12.75">
      <c r="A9" s="3"/>
      <c r="B9" s="3"/>
      <c r="C9" s="3"/>
      <c r="D9" s="3"/>
      <c r="E9" s="18"/>
      <c r="F9" s="18"/>
      <c r="G9" s="18"/>
      <c r="H9" s="18"/>
      <c r="I9" s="11"/>
    </row>
    <row r="10" spans="1:9" ht="15" customHeight="1">
      <c r="A10" s="5" t="s">
        <v>14</v>
      </c>
      <c r="B10" s="3" t="s">
        <v>69</v>
      </c>
      <c r="C10" s="3"/>
      <c r="D10" s="3"/>
      <c r="E10" s="18"/>
      <c r="F10" s="18">
        <v>72303</v>
      </c>
      <c r="G10" s="18"/>
      <c r="H10" s="18">
        <v>77675</v>
      </c>
      <c r="I10" s="11"/>
    </row>
    <row r="11" spans="1:9" ht="15" customHeight="1">
      <c r="A11" s="5" t="s">
        <v>15</v>
      </c>
      <c r="B11" s="3" t="s">
        <v>212</v>
      </c>
      <c r="C11" s="3"/>
      <c r="D11" s="3"/>
      <c r="E11" s="18"/>
      <c r="F11" s="18">
        <v>9208</v>
      </c>
      <c r="G11" s="18"/>
      <c r="H11" s="18">
        <v>0</v>
      </c>
      <c r="I11" s="11"/>
    </row>
    <row r="12" spans="1:9" ht="15" customHeight="1">
      <c r="A12" s="5"/>
      <c r="B12" s="3"/>
      <c r="C12" s="3"/>
      <c r="D12" s="3"/>
      <c r="E12" s="18"/>
      <c r="F12" s="18"/>
      <c r="G12" s="18"/>
      <c r="H12" s="18"/>
      <c r="I12" s="11"/>
    </row>
    <row r="13" spans="1:9" ht="15" customHeight="1">
      <c r="A13" s="5" t="s">
        <v>17</v>
      </c>
      <c r="B13" s="3" t="s">
        <v>25</v>
      </c>
      <c r="C13" s="3"/>
      <c r="D13" s="3"/>
      <c r="E13" s="18"/>
      <c r="F13" s="18"/>
      <c r="G13" s="18"/>
      <c r="H13" s="18"/>
      <c r="I13" s="11"/>
    </row>
    <row r="14" spans="1:9" ht="15" customHeight="1">
      <c r="A14" s="3"/>
      <c r="B14" s="3"/>
      <c r="C14" s="6" t="s">
        <v>104</v>
      </c>
      <c r="D14" s="6"/>
      <c r="E14" s="18"/>
      <c r="F14" s="20">
        <v>24346</v>
      </c>
      <c r="G14" s="18"/>
      <c r="H14" s="20">
        <v>12624</v>
      </c>
      <c r="I14" s="11"/>
    </row>
    <row r="15" spans="1:9" ht="15" customHeight="1">
      <c r="A15" s="3"/>
      <c r="B15" s="3"/>
      <c r="C15" s="6" t="s">
        <v>105</v>
      </c>
      <c r="D15" s="6"/>
      <c r="E15" s="18"/>
      <c r="F15" s="21">
        <v>1439</v>
      </c>
      <c r="G15" s="18"/>
      <c r="H15" s="21">
        <v>1107</v>
      </c>
      <c r="I15" s="11"/>
    </row>
    <row r="16" spans="1:9" ht="15" customHeight="1">
      <c r="A16" s="3"/>
      <c r="B16" s="3"/>
      <c r="C16" s="6" t="s">
        <v>106</v>
      </c>
      <c r="D16" s="6"/>
      <c r="E16" s="18"/>
      <c r="F16" s="21">
        <v>27254</v>
      </c>
      <c r="G16" s="18"/>
      <c r="H16" s="21">
        <v>26580</v>
      </c>
      <c r="I16" s="11"/>
    </row>
    <row r="17" spans="1:9" ht="15" customHeight="1">
      <c r="A17" s="3"/>
      <c r="B17" s="3"/>
      <c r="C17" s="6" t="s">
        <v>45</v>
      </c>
      <c r="D17" s="6"/>
      <c r="E17" s="18"/>
      <c r="F17" s="21">
        <v>7662</v>
      </c>
      <c r="G17" s="18"/>
      <c r="H17" s="21">
        <v>8612</v>
      </c>
      <c r="I17" s="11"/>
    </row>
    <row r="18" spans="1:9" ht="15" customHeight="1">
      <c r="A18" s="3"/>
      <c r="B18" s="3"/>
      <c r="C18" s="6" t="s">
        <v>109</v>
      </c>
      <c r="D18" s="6"/>
      <c r="E18" s="18"/>
      <c r="F18" s="22">
        <f>2613+6365</f>
        <v>8978</v>
      </c>
      <c r="G18" s="18"/>
      <c r="H18" s="22">
        <v>20026</v>
      </c>
      <c r="I18" s="11"/>
    </row>
    <row r="19" spans="1:9" ht="15" customHeight="1">
      <c r="A19" s="3"/>
      <c r="B19" s="3"/>
      <c r="C19" s="3"/>
      <c r="D19" s="3"/>
      <c r="E19" s="18"/>
      <c r="F19" s="19">
        <f>SUM(F14:F18)</f>
        <v>69679</v>
      </c>
      <c r="G19" s="18"/>
      <c r="H19" s="18">
        <f>SUM(H14:H18)</f>
        <v>68949</v>
      </c>
      <c r="I19" s="11"/>
    </row>
    <row r="20" spans="1:9" ht="15" customHeight="1">
      <c r="A20" s="5" t="s">
        <v>23</v>
      </c>
      <c r="B20" s="3" t="s">
        <v>27</v>
      </c>
      <c r="C20" s="3"/>
      <c r="D20" s="3"/>
      <c r="E20" s="18"/>
      <c r="F20" s="18"/>
      <c r="G20" s="18"/>
      <c r="H20" s="18"/>
      <c r="I20" s="11"/>
    </row>
    <row r="21" spans="1:9" ht="15" customHeight="1">
      <c r="A21" s="3"/>
      <c r="B21" s="3"/>
      <c r="C21" s="6" t="s">
        <v>107</v>
      </c>
      <c r="D21" s="3"/>
      <c r="E21" s="18"/>
      <c r="F21" s="20">
        <v>11971</v>
      </c>
      <c r="G21" s="19"/>
      <c r="H21" s="20">
        <v>10790</v>
      </c>
      <c r="I21" s="11"/>
    </row>
    <row r="22" spans="1:9" ht="15" customHeight="1">
      <c r="A22" s="3"/>
      <c r="B22" s="3"/>
      <c r="C22" s="6" t="s">
        <v>108</v>
      </c>
      <c r="D22" s="3"/>
      <c r="E22" s="18"/>
      <c r="F22" s="21">
        <v>8082</v>
      </c>
      <c r="G22" s="19"/>
      <c r="H22" s="21">
        <v>9468</v>
      </c>
      <c r="I22" s="11"/>
    </row>
    <row r="23" spans="1:9" ht="15" customHeight="1">
      <c r="A23" s="3"/>
      <c r="B23" s="3"/>
      <c r="C23" s="6" t="s">
        <v>28</v>
      </c>
      <c r="D23" s="3"/>
      <c r="E23" s="18"/>
      <c r="F23" s="21">
        <v>1129</v>
      </c>
      <c r="G23" s="19"/>
      <c r="H23" s="21">
        <v>3875</v>
      </c>
      <c r="I23" s="11"/>
    </row>
    <row r="24" spans="1:9" ht="15" customHeight="1" hidden="1">
      <c r="A24" s="3"/>
      <c r="B24" s="3"/>
      <c r="C24" s="6" t="s">
        <v>46</v>
      </c>
      <c r="D24" s="3"/>
      <c r="E24" s="18"/>
      <c r="F24" s="22">
        <v>0</v>
      </c>
      <c r="G24" s="18"/>
      <c r="H24" s="22">
        <v>0</v>
      </c>
      <c r="I24" s="11"/>
    </row>
    <row r="25" spans="1:9" ht="15" customHeight="1">
      <c r="A25" s="3"/>
      <c r="B25" s="3"/>
      <c r="C25" s="6" t="s">
        <v>140</v>
      </c>
      <c r="D25" s="3"/>
      <c r="E25" s="18"/>
      <c r="F25" s="22">
        <v>60</v>
      </c>
      <c r="G25" s="18"/>
      <c r="H25" s="22">
        <v>104</v>
      </c>
      <c r="I25" s="11"/>
    </row>
    <row r="26" spans="1:9" ht="15" customHeight="1">
      <c r="A26" s="3"/>
      <c r="B26" s="3"/>
      <c r="C26" s="6"/>
      <c r="D26" s="3"/>
      <c r="E26" s="18"/>
      <c r="F26" s="18">
        <f>SUM(F21:F25)</f>
        <v>21242</v>
      </c>
      <c r="G26" s="18"/>
      <c r="H26" s="18">
        <f>SUM(H21:H25)</f>
        <v>24237</v>
      </c>
      <c r="I26" s="11"/>
    </row>
    <row r="27" spans="1:9" ht="15" customHeight="1">
      <c r="A27" s="5" t="s">
        <v>24</v>
      </c>
      <c r="B27" s="3" t="s">
        <v>138</v>
      </c>
      <c r="C27" s="3"/>
      <c r="D27" s="3"/>
      <c r="E27" s="18"/>
      <c r="F27" s="18">
        <f>+F19-+F26</f>
        <v>48437</v>
      </c>
      <c r="G27" s="18"/>
      <c r="H27" s="18">
        <f>+H19-+H26</f>
        <v>44712</v>
      </c>
      <c r="I27" s="11"/>
    </row>
    <row r="28" spans="1:9" ht="15" customHeight="1" thickBot="1">
      <c r="A28" s="5"/>
      <c r="B28" s="3"/>
      <c r="C28" s="3"/>
      <c r="D28" s="3"/>
      <c r="E28" s="18"/>
      <c r="F28" s="26">
        <f>+F27+SUM(F10:F12)</f>
        <v>129948</v>
      </c>
      <c r="G28" s="18"/>
      <c r="H28" s="26">
        <f>+H27+SUM(H10:H12)</f>
        <v>122387</v>
      </c>
      <c r="I28" s="11"/>
    </row>
    <row r="29" spans="1:9" ht="15" customHeight="1" thickTop="1">
      <c r="A29" s="3"/>
      <c r="B29" s="3"/>
      <c r="C29" s="3"/>
      <c r="D29" s="3"/>
      <c r="E29" s="18"/>
      <c r="F29" s="18"/>
      <c r="G29" s="18"/>
      <c r="H29" s="18"/>
      <c r="I29" s="11"/>
    </row>
    <row r="30" spans="1:9" ht="15" customHeight="1">
      <c r="A30" s="5" t="s">
        <v>26</v>
      </c>
      <c r="B30" s="3" t="s">
        <v>139</v>
      </c>
      <c r="C30" s="3"/>
      <c r="D30" s="3"/>
      <c r="E30" s="18"/>
      <c r="F30" s="18"/>
      <c r="G30" s="18"/>
      <c r="H30" s="18"/>
      <c r="I30" s="11"/>
    </row>
    <row r="31" spans="1:9" ht="15" customHeight="1">
      <c r="A31" s="3"/>
      <c r="B31" s="3" t="s">
        <v>31</v>
      </c>
      <c r="C31" s="3"/>
      <c r="D31" s="3"/>
      <c r="E31" s="18"/>
      <c r="F31" s="18">
        <v>77422</v>
      </c>
      <c r="G31" s="18"/>
      <c r="H31" s="18">
        <v>77422</v>
      </c>
      <c r="I31" s="11"/>
    </row>
    <row r="32" spans="1:9" ht="15" customHeight="1">
      <c r="A32" s="3"/>
      <c r="B32" s="3" t="s">
        <v>68</v>
      </c>
      <c r="C32" s="3"/>
      <c r="D32" s="6"/>
      <c r="E32" s="18"/>
      <c r="F32" s="23">
        <v>51496</v>
      </c>
      <c r="G32" s="19"/>
      <c r="H32" s="23">
        <v>43900</v>
      </c>
      <c r="I32" s="11"/>
    </row>
    <row r="33" spans="1:9" ht="15" customHeight="1">
      <c r="A33" s="3"/>
      <c r="B33" s="3" t="s">
        <v>248</v>
      </c>
      <c r="C33" s="3"/>
      <c r="D33" s="3"/>
      <c r="E33" s="18"/>
      <c r="F33" s="18">
        <f>SUM(F31:F32)</f>
        <v>128918</v>
      </c>
      <c r="G33" s="18"/>
      <c r="H33" s="18">
        <f>SUM(H31:H32)</f>
        <v>121322</v>
      </c>
      <c r="I33" s="11"/>
    </row>
    <row r="34" spans="1:9" ht="15" customHeight="1">
      <c r="A34" s="5" t="s">
        <v>29</v>
      </c>
      <c r="B34" s="3" t="s">
        <v>140</v>
      </c>
      <c r="C34" s="3"/>
      <c r="D34" s="3"/>
      <c r="E34" s="18"/>
      <c r="F34" s="18">
        <v>3</v>
      </c>
      <c r="G34" s="18"/>
      <c r="H34" s="18">
        <v>83</v>
      </c>
      <c r="I34" s="11"/>
    </row>
    <row r="35" spans="1:9" ht="15" customHeight="1">
      <c r="A35" s="5" t="s">
        <v>30</v>
      </c>
      <c r="B35" s="3" t="s">
        <v>38</v>
      </c>
      <c r="C35" s="3"/>
      <c r="D35" s="3"/>
      <c r="E35" s="18"/>
      <c r="F35" s="18">
        <v>889</v>
      </c>
      <c r="G35" s="18"/>
      <c r="H35" s="18">
        <v>889</v>
      </c>
      <c r="I35" s="11"/>
    </row>
    <row r="36" spans="1:9" ht="15" customHeight="1">
      <c r="A36" s="5" t="s">
        <v>32</v>
      </c>
      <c r="B36" s="3" t="s">
        <v>247</v>
      </c>
      <c r="C36" s="3"/>
      <c r="D36" s="3"/>
      <c r="E36" s="18"/>
      <c r="F36" s="18">
        <v>138</v>
      </c>
      <c r="G36" s="18"/>
      <c r="H36" s="18">
        <v>93</v>
      </c>
      <c r="I36" s="11"/>
    </row>
    <row r="37" spans="2:9" ht="15" customHeight="1" thickBot="1">
      <c r="B37" s="3"/>
      <c r="C37" s="3"/>
      <c r="D37" s="3"/>
      <c r="E37" s="18"/>
      <c r="F37" s="26">
        <f>SUM(F33:F36)</f>
        <v>129948</v>
      </c>
      <c r="G37" s="18"/>
      <c r="H37" s="26">
        <f>SUM(H33:H36)</f>
        <v>122387</v>
      </c>
      <c r="I37" s="11"/>
    </row>
    <row r="38" spans="2:9" ht="15" customHeight="1" thickTop="1">
      <c r="B38" s="3"/>
      <c r="C38" s="3"/>
      <c r="D38" s="3"/>
      <c r="E38" s="18"/>
      <c r="F38" s="19"/>
      <c r="G38" s="19"/>
      <c r="H38" s="19"/>
      <c r="I38" s="11"/>
    </row>
    <row r="39" spans="2:9" ht="15" customHeight="1">
      <c r="B39" s="3"/>
      <c r="C39" s="3"/>
      <c r="D39" s="3"/>
      <c r="E39" s="18"/>
      <c r="F39" s="19"/>
      <c r="G39" s="19"/>
      <c r="H39" s="19"/>
      <c r="I39" s="11"/>
    </row>
    <row r="40" spans="1:9" ht="15" customHeight="1" thickBot="1">
      <c r="A40" s="5" t="s">
        <v>33</v>
      </c>
      <c r="B40" s="3" t="s">
        <v>58</v>
      </c>
      <c r="C40" s="3"/>
      <c r="D40" s="3"/>
      <c r="E40" s="18"/>
      <c r="F40" s="48">
        <f>ROUND(F33/F31,21)</f>
        <v>1.66513394125701</v>
      </c>
      <c r="G40" s="18"/>
      <c r="H40" s="48">
        <f>ROUND(H33/H31,2)</f>
        <v>1.57</v>
      </c>
      <c r="I40" s="11"/>
    </row>
    <row r="41" spans="1:9" ht="13.5" thickTop="1">
      <c r="A41" s="3"/>
      <c r="B41" s="3"/>
      <c r="C41" s="3"/>
      <c r="D41" s="3"/>
      <c r="E41" s="18"/>
      <c r="F41" s="18"/>
      <c r="G41" s="18"/>
      <c r="H41" s="18"/>
      <c r="I41" s="11"/>
    </row>
    <row r="42" spans="1:9" ht="12.75">
      <c r="A42" s="3"/>
      <c r="B42" s="3"/>
      <c r="C42" s="3"/>
      <c r="D42" s="3"/>
      <c r="E42" s="18"/>
      <c r="F42" s="18"/>
      <c r="G42" s="18"/>
      <c r="H42" s="18"/>
      <c r="I42" s="11"/>
    </row>
    <row r="43" spans="1:9" ht="12.75">
      <c r="A43" s="2" t="s">
        <v>150</v>
      </c>
      <c r="B43" s="57"/>
      <c r="C43" s="57"/>
      <c r="D43" s="57"/>
      <c r="E43" s="60"/>
      <c r="F43" s="60"/>
      <c r="G43" s="60"/>
      <c r="H43" s="60"/>
      <c r="I43" s="11"/>
    </row>
    <row r="44" spans="1:8" ht="12.75">
      <c r="A44" s="12" t="s">
        <v>121</v>
      </c>
      <c r="B44" s="37"/>
      <c r="C44" s="37"/>
      <c r="D44" s="37"/>
      <c r="E44" s="37"/>
      <c r="F44" s="37"/>
      <c r="G44" s="37"/>
      <c r="H44" s="3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00"/>
  <sheetViews>
    <sheetView workbookViewId="0" topLeftCell="A4">
      <selection activeCell="C23" sqref="C23"/>
    </sheetView>
  </sheetViews>
  <sheetFormatPr defaultColWidth="9.140625" defaultRowHeight="12.75"/>
  <cols>
    <col min="1" max="2" width="3.7109375" style="0" customWidth="1"/>
    <col min="3" max="3" width="57.7109375" style="0" customWidth="1"/>
    <col min="4" max="4" width="13.28125" style="0" customWidth="1"/>
    <col min="5" max="5" width="7.28125" style="0" customWidth="1"/>
    <col min="6" max="6" width="13.28125" style="0" hidden="1" customWidth="1"/>
    <col min="7" max="7" width="13.28125" style="0" customWidth="1"/>
    <col min="8" max="9" width="8.7109375" style="0" customWidth="1"/>
  </cols>
  <sheetData>
    <row r="1" spans="1:13" ht="12.75">
      <c r="A1" s="2" t="s">
        <v>103</v>
      </c>
      <c r="B1" s="2"/>
      <c r="C1" s="2"/>
      <c r="D1" s="18"/>
      <c r="E1" s="18"/>
      <c r="F1" s="18"/>
      <c r="G1" s="3"/>
      <c r="H1" s="3"/>
      <c r="I1" s="3"/>
      <c r="J1" s="3"/>
      <c r="K1" s="3"/>
      <c r="L1" s="3"/>
      <c r="M1" s="3"/>
    </row>
    <row r="2" spans="1:13" ht="12.75">
      <c r="A2" s="2" t="s">
        <v>118</v>
      </c>
      <c r="B2" s="2"/>
      <c r="C2" s="2"/>
      <c r="D2" s="18"/>
      <c r="E2" s="18"/>
      <c r="F2" s="18"/>
      <c r="G2" s="3"/>
      <c r="H2" s="3"/>
      <c r="I2" s="3"/>
      <c r="J2" s="3"/>
      <c r="K2" s="3"/>
      <c r="L2" s="3"/>
      <c r="M2" s="3"/>
    </row>
    <row r="3" spans="1:13" ht="12.75">
      <c r="A3" s="2"/>
      <c r="B3" s="2"/>
      <c r="C3" s="2"/>
      <c r="D3" s="24" t="s">
        <v>228</v>
      </c>
      <c r="E3" s="18"/>
      <c r="F3" s="24" t="s">
        <v>233</v>
      </c>
      <c r="G3" s="3"/>
      <c r="H3" s="3"/>
      <c r="I3" s="3"/>
      <c r="J3" s="3"/>
      <c r="K3" s="3"/>
      <c r="L3" s="3"/>
      <c r="M3" s="3"/>
    </row>
    <row r="4" spans="1:13" ht="12.75">
      <c r="A4" s="2"/>
      <c r="B4" s="2"/>
      <c r="C4" s="2"/>
      <c r="D4" s="24" t="s">
        <v>62</v>
      </c>
      <c r="E4" s="18"/>
      <c r="F4" s="24" t="s">
        <v>62</v>
      </c>
      <c r="G4" s="3"/>
      <c r="H4" s="3"/>
      <c r="I4" s="3"/>
      <c r="J4" s="3"/>
      <c r="K4" s="3"/>
      <c r="L4" s="3"/>
      <c r="M4" s="3"/>
    </row>
    <row r="5" spans="1:13" ht="12.75">
      <c r="A5" s="2"/>
      <c r="B5" s="2"/>
      <c r="C5" s="2"/>
      <c r="D5" s="55" t="str">
        <f>+'Income '!G14</f>
        <v>31/03/03</v>
      </c>
      <c r="E5" s="18"/>
      <c r="F5" s="55" t="str">
        <f>+'Income '!I14</f>
        <v>31/03/02</v>
      </c>
      <c r="G5" s="3"/>
      <c r="H5" s="3"/>
      <c r="I5" s="3"/>
      <c r="J5" s="3"/>
      <c r="K5" s="3"/>
      <c r="L5" s="3"/>
      <c r="M5" s="3"/>
    </row>
    <row r="6" spans="1:13" ht="12.75">
      <c r="A6" s="2"/>
      <c r="B6" s="2"/>
      <c r="C6" s="2"/>
      <c r="D6" s="24" t="s">
        <v>13</v>
      </c>
      <c r="E6" s="18"/>
      <c r="F6" s="24" t="s">
        <v>13</v>
      </c>
      <c r="G6" s="3"/>
      <c r="H6" s="3"/>
      <c r="I6" s="3"/>
      <c r="J6" s="3"/>
      <c r="K6" s="3"/>
      <c r="L6" s="3"/>
      <c r="M6" s="3"/>
    </row>
    <row r="7" spans="1:13" ht="12.75">
      <c r="A7" s="2"/>
      <c r="B7" s="2"/>
      <c r="C7" s="2"/>
      <c r="D7" s="24"/>
      <c r="E7" s="18"/>
      <c r="F7" s="24"/>
      <c r="G7" s="3"/>
      <c r="H7" s="3"/>
      <c r="I7" s="3"/>
      <c r="J7" s="3"/>
      <c r="K7" s="3"/>
      <c r="L7" s="3"/>
      <c r="M7" s="3"/>
    </row>
    <row r="8" spans="1:13" ht="13.5" thickBot="1">
      <c r="A8" s="3" t="s">
        <v>166</v>
      </c>
      <c r="B8" s="3"/>
      <c r="C8" s="3"/>
      <c r="D8" s="19">
        <v>2177</v>
      </c>
      <c r="E8" s="18"/>
      <c r="F8" s="54" t="e">
        <f>SUM(#REF!)</f>
        <v>#REF!</v>
      </c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19"/>
      <c r="E9" s="18"/>
      <c r="F9" s="18"/>
      <c r="G9" s="3"/>
      <c r="H9" s="3"/>
      <c r="I9" s="3"/>
      <c r="J9" s="3"/>
      <c r="K9" s="3"/>
      <c r="L9" s="3"/>
      <c r="M9" s="3"/>
    </row>
    <row r="10" spans="1:13" ht="13.5" thickBot="1">
      <c r="A10" s="3" t="s">
        <v>167</v>
      </c>
      <c r="B10" s="3"/>
      <c r="C10" s="3"/>
      <c r="D10" s="19">
        <v>-10314</v>
      </c>
      <c r="E10" s="18"/>
      <c r="F10" s="54" t="e">
        <f>SUM(#REF!)</f>
        <v>#REF!</v>
      </c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19"/>
      <c r="E11" s="18"/>
      <c r="F11" s="18"/>
      <c r="G11" s="3"/>
      <c r="H11" s="3"/>
      <c r="I11" s="3"/>
      <c r="J11" s="3"/>
      <c r="K11" s="3"/>
      <c r="L11" s="3"/>
      <c r="M11" s="3"/>
    </row>
    <row r="12" spans="1:13" ht="13.5" thickBot="1">
      <c r="A12" s="3" t="s">
        <v>207</v>
      </c>
      <c r="B12" s="3"/>
      <c r="C12" s="3"/>
      <c r="D12" s="23">
        <v>-2911</v>
      </c>
      <c r="E12" s="18"/>
      <c r="F12" s="54" t="e">
        <f>SUM(#REF!)</f>
        <v>#REF!</v>
      </c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19"/>
      <c r="E13" s="18"/>
      <c r="F13" s="18"/>
      <c r="G13" s="3"/>
      <c r="H13" s="3"/>
      <c r="I13" s="3"/>
      <c r="J13" s="3"/>
      <c r="K13" s="3"/>
      <c r="L13" s="3"/>
      <c r="M13" s="3"/>
    </row>
    <row r="14" spans="1:13" ht="12.75">
      <c r="A14" s="2" t="s">
        <v>249</v>
      </c>
      <c r="C14" s="3"/>
      <c r="D14" s="19">
        <f>SUM(D8:D13)</f>
        <v>-11048</v>
      </c>
      <c r="E14" s="18"/>
      <c r="F14" s="18" t="e">
        <f>+F8+F10+F12</f>
        <v>#REF!</v>
      </c>
      <c r="G14" s="3"/>
      <c r="H14" s="56"/>
      <c r="I14" s="56"/>
      <c r="J14" s="3"/>
      <c r="K14" s="3"/>
      <c r="L14" s="3"/>
      <c r="M14" s="3"/>
    </row>
    <row r="15" spans="1:13" ht="12.75">
      <c r="A15" s="2"/>
      <c r="C15" s="3"/>
      <c r="D15" s="19"/>
      <c r="E15" s="18"/>
      <c r="F15" s="18"/>
      <c r="G15" s="3"/>
      <c r="H15" s="56"/>
      <c r="I15" s="56"/>
      <c r="J15" s="3"/>
      <c r="K15" s="3"/>
      <c r="L15" s="3"/>
      <c r="M15" s="3"/>
    </row>
    <row r="16" spans="1:13" ht="12.75">
      <c r="A16" s="2" t="s">
        <v>250</v>
      </c>
      <c r="B16" s="3"/>
      <c r="C16" s="3"/>
      <c r="D16" s="19">
        <f>+BSht!H18</f>
        <v>20026</v>
      </c>
      <c r="E16" s="18"/>
      <c r="F16" s="18" t="e">
        <f>+BSht!#REF!+BSht!#REF!</f>
        <v>#REF!</v>
      </c>
      <c r="G16" s="3"/>
      <c r="H16" s="3"/>
      <c r="I16" s="3"/>
      <c r="J16" s="3"/>
      <c r="K16" s="3"/>
      <c r="L16" s="3"/>
      <c r="M16" s="3"/>
    </row>
    <row r="17" spans="1:13" ht="12.75">
      <c r="A17" s="2"/>
      <c r="B17" s="3"/>
      <c r="C17" s="3"/>
      <c r="D17" s="19"/>
      <c r="E17" s="18"/>
      <c r="F17" s="18"/>
      <c r="G17" s="3"/>
      <c r="H17" s="3"/>
      <c r="I17" s="3"/>
      <c r="J17" s="3"/>
      <c r="K17" s="3"/>
      <c r="L17" s="3"/>
      <c r="M17" s="3"/>
    </row>
    <row r="18" spans="1:13" ht="13.5" thickBot="1">
      <c r="A18" s="2" t="s">
        <v>251</v>
      </c>
      <c r="B18" s="3"/>
      <c r="C18" s="3"/>
      <c r="D18" s="54">
        <f>SUM(D14:D16)</f>
        <v>8978</v>
      </c>
      <c r="E18" s="18"/>
      <c r="F18" s="54" t="e">
        <f>SUM(F14:F16)</f>
        <v>#REF!</v>
      </c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19"/>
      <c r="E19" s="18"/>
      <c r="F19" s="18"/>
      <c r="G19" s="3"/>
      <c r="H19" s="3"/>
      <c r="I19" s="3"/>
      <c r="J19" s="3"/>
      <c r="K19" s="3"/>
      <c r="L19" s="3"/>
      <c r="M19" s="3"/>
    </row>
    <row r="20" spans="1:13" ht="12.75">
      <c r="A20" s="3" t="s">
        <v>252</v>
      </c>
      <c r="B20" s="3"/>
      <c r="C20" s="3"/>
      <c r="D20" s="19"/>
      <c r="E20" s="18"/>
      <c r="F20" s="18"/>
      <c r="G20" s="3"/>
      <c r="H20" s="3"/>
      <c r="I20" s="3"/>
      <c r="J20" s="3"/>
      <c r="K20" s="3"/>
      <c r="L20" s="3"/>
      <c r="M20" s="3"/>
    </row>
    <row r="21" spans="1:13" ht="6.75" customHeight="1">
      <c r="A21" s="3"/>
      <c r="B21" s="3"/>
      <c r="C21" s="3"/>
      <c r="D21" s="19"/>
      <c r="E21" s="18"/>
      <c r="F21" s="18"/>
      <c r="G21" s="3"/>
      <c r="H21" s="3"/>
      <c r="I21" s="3"/>
      <c r="J21" s="3"/>
      <c r="K21" s="3"/>
      <c r="L21" s="3"/>
      <c r="M21" s="3"/>
    </row>
    <row r="22" spans="1:13" ht="12.75">
      <c r="A22" s="3" t="s">
        <v>109</v>
      </c>
      <c r="B22" s="3"/>
      <c r="C22" s="3"/>
      <c r="D22" s="19">
        <v>2613</v>
      </c>
      <c r="E22" s="18"/>
      <c r="F22" s="18" t="e">
        <f>+BSht!#REF!</f>
        <v>#REF!</v>
      </c>
      <c r="G22" s="3"/>
      <c r="H22" s="3"/>
      <c r="I22" s="3"/>
      <c r="J22" s="3"/>
      <c r="K22" s="3"/>
      <c r="L22" s="3"/>
      <c r="M22" s="3"/>
    </row>
    <row r="23" spans="1:13" ht="12.75">
      <c r="A23" s="3" t="s">
        <v>296</v>
      </c>
      <c r="B23" s="3"/>
      <c r="C23" s="3"/>
      <c r="D23" s="19">
        <v>6365</v>
      </c>
      <c r="E23" s="18"/>
      <c r="F23" s="18"/>
      <c r="G23" s="3"/>
      <c r="H23" s="3"/>
      <c r="I23" s="3"/>
      <c r="J23" s="3"/>
      <c r="K23" s="3"/>
      <c r="L23" s="3"/>
      <c r="M23" s="3"/>
    </row>
    <row r="24" spans="1:13" ht="13.5" thickBot="1">
      <c r="A24" s="3"/>
      <c r="B24" s="3"/>
      <c r="C24" s="3"/>
      <c r="D24" s="54">
        <f>+D23+D22</f>
        <v>8978</v>
      </c>
      <c r="E24" s="18"/>
      <c r="F24" s="18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6" t="s">
        <v>234</v>
      </c>
      <c r="B29" s="6"/>
      <c r="C29" s="6" t="s">
        <v>122</v>
      </c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6"/>
      <c r="B30" s="6"/>
      <c r="C30" s="6" t="s">
        <v>235</v>
      </c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2" t="s">
        <v>119</v>
      </c>
      <c r="B32" s="57"/>
      <c r="C32" s="57"/>
      <c r="D32" s="57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2" t="s">
        <v>120</v>
      </c>
      <c r="B33" s="57"/>
      <c r="C33" s="57"/>
      <c r="D33" s="57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1:13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1:13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  <row r="1043" spans="1:13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</row>
    <row r="1044" spans="1:13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</row>
    <row r="1045" spans="1:13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</row>
    <row r="1046" spans="1:13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</row>
    <row r="1047" spans="1:13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</row>
    <row r="1048" spans="1:13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</row>
    <row r="1049" spans="1:13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</row>
    <row r="1050" spans="1:13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</row>
    <row r="1051" spans="1:13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</row>
    <row r="1052" spans="1:13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</row>
    <row r="1053" spans="1:13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</row>
    <row r="1054" spans="1:13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</row>
    <row r="1055" spans="1:13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</row>
    <row r="1056" spans="1:13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</row>
    <row r="1057" spans="1:13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</row>
    <row r="1058" spans="1:13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</row>
    <row r="1059" spans="1:13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</row>
    <row r="1060" spans="1:13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</row>
    <row r="1061" spans="1:13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</row>
    <row r="1062" spans="1:13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</row>
    <row r="1063" spans="1:13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</row>
    <row r="1064" spans="1:13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</row>
    <row r="1065" spans="1:13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</row>
    <row r="1066" spans="1:13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</row>
    <row r="1067" spans="1:13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</row>
    <row r="1068" spans="1:13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</row>
    <row r="1069" spans="1:13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</row>
    <row r="1070" spans="1:13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</row>
    <row r="1071" spans="1:13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</row>
    <row r="1072" spans="1:13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</row>
    <row r="1073" spans="1:13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</row>
    <row r="1074" spans="1:13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</row>
    <row r="1075" spans="1:13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</row>
    <row r="1076" spans="1:13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</row>
    <row r="1077" spans="1:13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</row>
    <row r="1078" spans="1:13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</row>
    <row r="1079" spans="1:13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</row>
    <row r="1080" spans="1:13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</row>
    <row r="1081" spans="1:13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</row>
    <row r="1082" spans="1:13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</row>
    <row r="1083" spans="1:13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</row>
    <row r="1084" spans="1:13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</row>
    <row r="1085" spans="1:13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</row>
    <row r="1086" spans="1:13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</row>
    <row r="1087" spans="1:13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</row>
    <row r="1088" spans="1:13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</row>
    <row r="1089" spans="1:13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</row>
    <row r="1090" spans="1:13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</row>
    <row r="1091" spans="1:13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</row>
    <row r="1092" spans="1:13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</row>
    <row r="1093" spans="1:13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</row>
    <row r="1094" spans="1:13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</row>
    <row r="1095" spans="1:13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</row>
    <row r="1096" spans="1:13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</row>
    <row r="1097" spans="1:13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</row>
    <row r="1098" spans="1:13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</row>
    <row r="1099" spans="1:13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</row>
    <row r="1100" spans="1:13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</row>
    <row r="1101" spans="1:13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</row>
    <row r="1102" spans="1:13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</row>
    <row r="1103" spans="1:13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</row>
    <row r="1104" spans="1:13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</row>
    <row r="1105" spans="1:13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</row>
    <row r="1106" spans="1:13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</row>
    <row r="1107" spans="1:13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</row>
    <row r="1108" spans="1:13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</row>
    <row r="1109" spans="1:13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</row>
    <row r="1110" spans="1:13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</row>
    <row r="1111" spans="1:13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</row>
    <row r="1112" spans="1:13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</row>
    <row r="1113" spans="1:13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</row>
    <row r="1114" spans="1:13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</row>
    <row r="1115" spans="1:13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</row>
    <row r="1116" spans="1:13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</row>
    <row r="1117" spans="1:13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</row>
    <row r="1118" spans="1:13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</row>
    <row r="1119" spans="1:13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</row>
    <row r="1120" spans="1:13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</row>
    <row r="1121" spans="1:13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</row>
    <row r="1122" spans="1:13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</row>
    <row r="1123" spans="1:13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</row>
    <row r="1124" spans="1:13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</row>
    <row r="1125" spans="1:13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</row>
    <row r="1126" spans="1:13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</row>
    <row r="1127" spans="1:13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</row>
    <row r="1128" spans="1:13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</row>
    <row r="1129" spans="1:13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</row>
    <row r="1130" spans="1:13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</row>
    <row r="1131" spans="1:13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</row>
    <row r="1132" spans="1:13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</row>
    <row r="1133" spans="1:13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</row>
    <row r="1134" spans="1:13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</row>
    <row r="1135" spans="1:13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</row>
    <row r="1136" spans="1:13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</row>
    <row r="1137" spans="1:13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</row>
    <row r="1138" spans="1:13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</row>
    <row r="1139" spans="1:13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</row>
    <row r="1140" spans="1:13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</row>
    <row r="1141" spans="1:13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</row>
    <row r="1142" spans="1:13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</row>
    <row r="1143" spans="1:13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</row>
    <row r="1144" spans="1:13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</row>
    <row r="1145" spans="1:13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</row>
    <row r="1146" spans="1:13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</row>
    <row r="1147" spans="1:13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</row>
    <row r="1148" spans="1:13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</row>
    <row r="1149" spans="1:13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</row>
    <row r="1150" spans="1:13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</row>
    <row r="1151" spans="1:13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</row>
    <row r="1152" spans="1:13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</row>
    <row r="1153" spans="1:13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</row>
    <row r="1154" spans="1:13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</row>
    <row r="1155" spans="1:13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</row>
    <row r="1156" spans="1:13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</row>
    <row r="1157" spans="1:13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</row>
    <row r="1158" spans="1:13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</row>
    <row r="1159" spans="1:13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</row>
    <row r="1160" spans="1:13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</row>
    <row r="1161" spans="1:13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</row>
    <row r="1162" spans="1:13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</row>
    <row r="1163" spans="1:13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</row>
    <row r="1164" spans="1:13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</row>
    <row r="1165" spans="1:13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</row>
    <row r="1166" spans="1:13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</row>
    <row r="1167" spans="1:13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</row>
    <row r="1168" spans="1:13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</row>
    <row r="1169" spans="1:13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</row>
    <row r="1170" spans="1:13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</row>
    <row r="1171" spans="1:13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</row>
    <row r="1172" spans="1:13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</row>
    <row r="1173" spans="1:13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</row>
    <row r="1174" spans="1:13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</row>
    <row r="1175" spans="1:13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</row>
    <row r="1176" spans="1:13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</row>
    <row r="1177" spans="1:13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</row>
    <row r="1178" spans="1:13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</row>
    <row r="1179" spans="1:13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</row>
    <row r="1180" spans="1:13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</row>
    <row r="1181" spans="1:13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</row>
    <row r="1182" spans="1:13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</row>
    <row r="1183" spans="1:13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</row>
    <row r="1184" spans="1:13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</row>
    <row r="1185" spans="1:13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</row>
    <row r="1186" spans="1:13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</row>
    <row r="1187" spans="1:13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</row>
    <row r="1188" spans="1:13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</row>
    <row r="1189" spans="1:13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</row>
    <row r="1190" spans="1:13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</row>
    <row r="1191" spans="1:13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</row>
    <row r="1192" spans="1:13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</row>
    <row r="1193" spans="1:13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</row>
    <row r="1194" spans="1:13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</row>
    <row r="1195" spans="1:13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</row>
    <row r="1196" spans="1:13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</row>
    <row r="1197" spans="1:13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</row>
    <row r="1198" spans="1:13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</row>
    <row r="1199" spans="1:13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</row>
    <row r="1200" spans="1:13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</row>
    <row r="1201" spans="1:13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</row>
    <row r="1202" spans="1:13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</row>
    <row r="1203" spans="1:13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</row>
    <row r="1204" spans="1:13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</row>
    <row r="1205" spans="1:13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</row>
    <row r="1206" spans="1:13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</row>
    <row r="1207" spans="1:13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</row>
    <row r="1208" spans="1:13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</row>
    <row r="1209" spans="1:13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</row>
    <row r="1210" spans="1:13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</row>
    <row r="1211" spans="1:13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</row>
    <row r="1212" spans="1:13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</row>
    <row r="1213" spans="1:13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</row>
    <row r="1214" spans="1:13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</row>
    <row r="1215" spans="1:13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</row>
    <row r="1216" spans="1:13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</row>
    <row r="1217" spans="1:13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</row>
    <row r="1218" spans="1:13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</row>
    <row r="1219" spans="1:13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</row>
    <row r="1220" spans="1:13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</row>
    <row r="1221" spans="1:13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</row>
    <row r="1222" spans="1:13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</row>
    <row r="1223" spans="1:13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</row>
    <row r="1224" spans="1:13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</row>
    <row r="1225" spans="1:13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</row>
    <row r="1226" spans="1:13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</row>
    <row r="1227" spans="1:13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</row>
    <row r="1228" spans="1:13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</row>
    <row r="1229" spans="1:13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</row>
    <row r="1230" spans="1:13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</row>
    <row r="1231" spans="1:13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</row>
    <row r="1232" spans="1:13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</row>
    <row r="1233" spans="1:13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</row>
    <row r="1234" spans="1:13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</row>
    <row r="1235" spans="1:13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</row>
    <row r="1236" spans="1:13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</row>
    <row r="1237" spans="1:13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</row>
    <row r="1238" spans="1:13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</row>
    <row r="1239" spans="1:13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</row>
    <row r="1240" spans="1:13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</row>
    <row r="1241" spans="1:13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</row>
    <row r="1242" spans="1:13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</row>
    <row r="1243" spans="1:13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</row>
    <row r="1244" spans="1:13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</row>
    <row r="1245" spans="1:13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</row>
    <row r="1246" spans="1:13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</row>
    <row r="1247" spans="1:13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</row>
    <row r="1248" spans="1:13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</row>
    <row r="1249" spans="1:13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</row>
    <row r="1250" spans="1:13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</row>
    <row r="1251" spans="1:13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</row>
    <row r="1252" spans="1:13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</row>
    <row r="1253" spans="1:13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</row>
    <row r="1254" spans="1:13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</row>
    <row r="1255" spans="1:13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</row>
    <row r="1256" spans="1:13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</row>
    <row r="1257" spans="1:13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</row>
    <row r="1258" spans="1:13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</row>
    <row r="1259" spans="1:13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</row>
    <row r="1260" spans="1:13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</row>
    <row r="1261" spans="1:13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</row>
    <row r="1262" spans="1:13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</row>
    <row r="1263" spans="1:13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</row>
    <row r="1264" spans="1:13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</row>
    <row r="1265" spans="1:13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</row>
    <row r="1266" spans="1:13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</row>
    <row r="1267" spans="1:13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</row>
    <row r="1268" spans="1:13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</row>
    <row r="1269" spans="1:13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</row>
    <row r="1270" spans="1:13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</row>
    <row r="1271" spans="1:13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</row>
    <row r="1272" spans="1:13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</row>
    <row r="1273" spans="1:13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</row>
    <row r="1274" spans="1:13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</row>
    <row r="1275" spans="1:13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</row>
    <row r="1276" spans="1:13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</row>
    <row r="1277" spans="1:13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</row>
    <row r="1278" spans="1:13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</row>
    <row r="1279" spans="1:13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</row>
    <row r="1280" spans="1:13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</row>
    <row r="1281" spans="1:13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</row>
    <row r="1282" spans="1:13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</row>
    <row r="1283" spans="1:13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</row>
    <row r="1284" spans="1:13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</row>
    <row r="1285" spans="1:13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</row>
    <row r="1286" spans="1:13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</row>
    <row r="1287" spans="1:13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</row>
    <row r="1288" spans="1:13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</row>
    <row r="1289" spans="1:13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</row>
    <row r="1290" spans="1:13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</row>
    <row r="1291" spans="1:13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</row>
    <row r="1292" spans="1:13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</row>
    <row r="1293" spans="1:13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</row>
    <row r="1294" spans="1:13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</row>
    <row r="1295" spans="1:13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</row>
    <row r="1296" spans="1:13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</row>
    <row r="1297" spans="1:13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</row>
    <row r="1298" spans="1:13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</row>
    <row r="1299" spans="1:13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</row>
    <row r="1300" spans="1:13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</row>
    <row r="1301" spans="1:13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</row>
    <row r="1302" spans="1:13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</row>
    <row r="1303" spans="1:13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</row>
    <row r="1304" spans="1:13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</row>
    <row r="1305" spans="1:13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</row>
    <row r="1306" spans="1:13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</row>
    <row r="1307" spans="1:13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</row>
    <row r="1308" spans="1:13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</row>
    <row r="1309" spans="1:13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</row>
    <row r="1310" spans="1:13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</row>
    <row r="1311" spans="1:13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</row>
    <row r="1312" spans="1:13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</row>
    <row r="1313" spans="1:13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</row>
    <row r="1314" spans="1:13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</row>
    <row r="1315" spans="1:13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</row>
    <row r="1316" spans="1:13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</row>
    <row r="1317" spans="1:13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</row>
    <row r="1318" spans="1:13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</row>
    <row r="1319" spans="1:13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</row>
    <row r="1320" spans="1:13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</row>
    <row r="1321" spans="1:13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</row>
    <row r="1322" spans="1:13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</row>
    <row r="1323" spans="1:13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</row>
    <row r="1324" spans="1:13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</row>
    <row r="1325" spans="1:13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</row>
    <row r="1326" spans="1:13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</row>
    <row r="1327" spans="1:13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</row>
    <row r="1328" spans="1:13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</row>
    <row r="1329" spans="1:13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</row>
    <row r="1330" spans="1:13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</row>
    <row r="1331" spans="1:13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</row>
    <row r="1332" spans="1:13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</row>
    <row r="1333" spans="1:13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</row>
    <row r="1334" spans="1:13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</row>
    <row r="1335" spans="1:13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</row>
    <row r="1336" spans="1:13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</row>
    <row r="1337" spans="1:13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</row>
    <row r="1338" spans="1:13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</row>
    <row r="1339" spans="1:13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</row>
    <row r="1340" spans="1:13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</row>
    <row r="1341" spans="1:13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</row>
    <row r="1342" spans="1:13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</row>
    <row r="1343" spans="1:13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</row>
    <row r="1344" spans="1:13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</row>
    <row r="1345" spans="1:13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</row>
    <row r="1346" spans="1:13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</row>
    <row r="1347" spans="1:13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</row>
    <row r="1348" spans="1:13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</row>
    <row r="1349" spans="1:13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</row>
    <row r="1350" spans="1:13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</row>
    <row r="1351" spans="1:13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</row>
    <row r="1352" spans="1:13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</row>
    <row r="1353" spans="1:13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</row>
    <row r="1354" spans="1:13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</row>
    <row r="1355" spans="1:13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</row>
    <row r="1356" spans="1:13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</row>
    <row r="1357" spans="1:13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</row>
    <row r="1358" spans="1:13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</row>
    <row r="1359" spans="1:13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</row>
    <row r="1360" spans="1:13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</row>
    <row r="1361" spans="1:13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</row>
    <row r="1362" spans="1:13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</row>
    <row r="1363" spans="1:13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</row>
    <row r="1364" spans="1:13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</row>
    <row r="1365" spans="1:13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</row>
    <row r="1366" spans="1:13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</row>
    <row r="1367" spans="1:13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</row>
    <row r="1368" spans="1:13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</row>
    <row r="1369" spans="1:13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</row>
    <row r="1370" spans="1:13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</row>
    <row r="1371" spans="1:13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</row>
    <row r="1372" spans="1:13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</row>
    <row r="1373" spans="1:13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</row>
    <row r="1374" spans="1:13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</row>
    <row r="1375" spans="1:13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</row>
    <row r="1376" spans="1:13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</row>
    <row r="1377" spans="1:13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</row>
    <row r="1378" spans="1:13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</row>
    <row r="1379" spans="1:13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</row>
    <row r="1380" spans="1:13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</row>
    <row r="1381" spans="1:13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</row>
    <row r="1382" spans="1:13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</row>
    <row r="1383" spans="1:13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</row>
    <row r="1384" spans="1:13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</row>
    <row r="1385" spans="1:13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</row>
    <row r="1386" spans="1:13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</row>
    <row r="1387" spans="1:13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</row>
    <row r="1388" spans="1:13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</row>
    <row r="1389" spans="1:13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</row>
    <row r="1390" spans="1:13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</row>
    <row r="1391" spans="1:13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</row>
    <row r="1392" spans="1:13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</row>
    <row r="1393" spans="1:13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</row>
    <row r="1394" spans="1:13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</row>
    <row r="1395" spans="1:13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</row>
    <row r="1396" spans="1:13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</row>
    <row r="1397" spans="1:13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</row>
    <row r="1398" spans="1:13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</row>
    <row r="1399" spans="1:13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</row>
    <row r="1400" spans="1:13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</row>
    <row r="1401" spans="1:13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</row>
    <row r="1402" spans="1:13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</row>
    <row r="1403" spans="1:13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</row>
    <row r="1404" spans="1:13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</row>
    <row r="1405" spans="1:13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</row>
    <row r="1406" spans="1:13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</row>
    <row r="1407" spans="1:13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</row>
    <row r="1408" spans="1:13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</row>
    <row r="1409" spans="1:13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</row>
    <row r="1410" spans="1:13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</row>
    <row r="1411" spans="1:13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</row>
    <row r="1412" spans="1:13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</row>
    <row r="1413" spans="1:13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</row>
    <row r="1414" spans="1:13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</row>
    <row r="1415" spans="1:13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</row>
    <row r="1416" spans="1:13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</row>
    <row r="1417" spans="1:13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</row>
    <row r="1418" spans="1:13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</row>
    <row r="1419" spans="1:13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</row>
    <row r="1420" spans="1:13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</row>
    <row r="1421" spans="1:13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</row>
    <row r="1422" spans="1:13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</row>
    <row r="1423" spans="1:13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</row>
    <row r="1424" spans="1:13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</row>
    <row r="1425" spans="1:13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</row>
    <row r="1426" spans="1:13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</row>
    <row r="1427" spans="1:13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</row>
    <row r="1428" spans="1:13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</row>
    <row r="1429" spans="1:13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</row>
    <row r="1430" spans="1:13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</row>
    <row r="1431" spans="1:13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</row>
    <row r="1432" spans="1:13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</row>
    <row r="1433" spans="1:13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</row>
    <row r="1434" spans="1:13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</row>
    <row r="1435" spans="1:13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</row>
    <row r="1436" spans="1:13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</row>
    <row r="1437" spans="1:13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</row>
    <row r="1438" spans="1:13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</row>
    <row r="1439" spans="1:13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</row>
    <row r="1440" spans="1:13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</row>
    <row r="1441" spans="1:13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</row>
    <row r="1442" spans="1:13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</row>
    <row r="1443" spans="1:13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</row>
    <row r="1444" spans="1:13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</row>
    <row r="1445" spans="1:13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</row>
    <row r="1446" spans="1:13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</row>
    <row r="1447" spans="1:13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</row>
    <row r="1448" spans="1:13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</row>
    <row r="1449" spans="1:13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</row>
    <row r="1450" spans="1:13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</row>
    <row r="1451" spans="1:13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</row>
    <row r="1452" spans="1:13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</row>
    <row r="1453" spans="1:13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</row>
    <row r="1454" spans="1:13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</row>
    <row r="1455" spans="1:13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</row>
    <row r="1456" spans="1:13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</row>
    <row r="1457" spans="1:13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</row>
    <row r="1458" spans="1:13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</row>
    <row r="1459" spans="1:13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</row>
    <row r="1460" spans="1:13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</row>
    <row r="1461" spans="1:13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</row>
    <row r="1462" spans="1:13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</row>
    <row r="1463" spans="1:13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</row>
    <row r="1464" spans="1:13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</row>
    <row r="1465" spans="1:13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</row>
    <row r="1466" spans="1:13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</row>
    <row r="1467" spans="1:13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</row>
    <row r="1468" spans="1:13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</row>
    <row r="1469" spans="1:13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</row>
    <row r="1470" spans="1:13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</row>
    <row r="1471" spans="1:13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</row>
    <row r="1472" spans="1:13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</row>
    <row r="1473" spans="1:13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</row>
    <row r="1474" spans="1:13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</row>
    <row r="1475" spans="1:13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</row>
    <row r="1476" spans="1:13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</row>
    <row r="1477" spans="1:13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</row>
    <row r="1478" spans="1:13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</row>
    <row r="1479" spans="1:13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</row>
    <row r="1480" spans="1:13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</row>
    <row r="1481" spans="1:13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</row>
    <row r="1482" spans="1:13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</row>
    <row r="1483" spans="1:13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</row>
    <row r="1484" spans="1:13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</row>
    <row r="1485" spans="1:13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</row>
    <row r="1486" spans="1:13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</row>
    <row r="1487" spans="1:13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</row>
    <row r="1488" spans="1:13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</row>
    <row r="1489" spans="1:13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</row>
    <row r="1490" spans="1:13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</row>
    <row r="1491" spans="1:13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</row>
    <row r="1492" spans="1:13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</row>
    <row r="1493" spans="1:13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</row>
    <row r="1494" spans="1:13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</row>
    <row r="1495" spans="1:13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</row>
    <row r="1496" spans="1:13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</row>
    <row r="1497" spans="1:13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</row>
    <row r="1498" spans="1:13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</row>
    <row r="1499" spans="1:13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</row>
    <row r="1500" spans="1:13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</row>
    <row r="1501" spans="1:13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</row>
    <row r="1502" spans="1:13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</row>
    <row r="1503" spans="1:13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</row>
    <row r="1504" spans="1:13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</row>
    <row r="1505" spans="1:13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</row>
    <row r="1506" spans="1:13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</row>
    <row r="1507" spans="1:13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</row>
    <row r="1508" spans="1:13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</row>
    <row r="1509" spans="1:13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</row>
    <row r="1510" spans="1:13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</row>
    <row r="1511" spans="1:13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</row>
    <row r="1512" spans="1:13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</row>
    <row r="1513" spans="1:13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</row>
    <row r="1514" spans="1:13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</row>
    <row r="1515" spans="1:13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</row>
    <row r="1516" spans="1:13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</row>
    <row r="1517" spans="1:13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</row>
    <row r="1518" spans="1:13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</row>
    <row r="1519" spans="1:13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</row>
    <row r="1520" spans="1:13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</row>
    <row r="1521" spans="1:13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</row>
    <row r="1522" spans="1:13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</row>
    <row r="1523" spans="1:13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</row>
    <row r="1524" spans="1:13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</row>
    <row r="1525" spans="1:13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</row>
    <row r="1526" spans="1:13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</row>
    <row r="1527" spans="1:13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</row>
    <row r="1528" spans="1:13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</row>
    <row r="1529" spans="1:13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</row>
    <row r="1530" spans="1:13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</row>
    <row r="1531" spans="1:13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</row>
    <row r="1532" spans="1:13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</row>
    <row r="1533" spans="1:13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</row>
    <row r="1534" spans="1:13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</row>
    <row r="1535" spans="1:13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</row>
    <row r="1536" spans="1:13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</row>
    <row r="1537" spans="1:13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</row>
    <row r="1538" spans="1:13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</row>
    <row r="1539" spans="1:13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</row>
    <row r="1540" spans="1:13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</row>
    <row r="1541" spans="1:13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</row>
    <row r="1542" spans="1:13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</row>
    <row r="1543" spans="1:13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</row>
    <row r="1544" spans="1:13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</row>
    <row r="1545" spans="1:13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</row>
    <row r="1546" spans="1:13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</row>
    <row r="1547" spans="1:13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</row>
    <row r="1548" spans="1:13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</row>
    <row r="1549" spans="1:13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</row>
    <row r="1550" spans="1:13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</row>
    <row r="1551" spans="1:13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</row>
    <row r="1552" spans="1:13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</row>
    <row r="1553" spans="1:13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</row>
    <row r="1554" spans="1:13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</row>
    <row r="1555" spans="1:13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</row>
    <row r="1556" spans="1:13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</row>
    <row r="1557" spans="1:13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</row>
    <row r="1558" spans="1:13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</row>
    <row r="1559" spans="1:13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</row>
    <row r="1560" spans="1:13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</row>
    <row r="1561" spans="1:13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</row>
    <row r="1562" spans="1:13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</row>
    <row r="1563" spans="1:13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</row>
    <row r="1564" spans="1:13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</row>
    <row r="1565" spans="1:13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</row>
    <row r="1566" spans="1:13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</row>
    <row r="1567" spans="1:13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</row>
    <row r="1568" spans="1:13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</row>
    <row r="1569" spans="1:13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</row>
    <row r="1570" spans="1:13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</row>
    <row r="1571" spans="1:13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</row>
    <row r="1572" spans="1:13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</row>
    <row r="1573" spans="1:13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</row>
    <row r="1574" spans="1:13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</row>
    <row r="1575" spans="1:13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</row>
    <row r="1576" spans="1:13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</row>
    <row r="1577" spans="1:13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</row>
    <row r="1578" spans="1:13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</row>
    <row r="1579" spans="1:13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</row>
    <row r="1580" spans="1:13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</row>
    <row r="1581" spans="1:13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</row>
    <row r="1582" spans="1:13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</row>
    <row r="1583" spans="1:13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</row>
    <row r="1584" spans="1:13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</row>
    <row r="1585" spans="1:13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</row>
    <row r="1586" spans="1:13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</row>
    <row r="1587" spans="1:13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</row>
    <row r="1588" spans="1:13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</row>
    <row r="1589" spans="1:13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</row>
    <row r="1590" spans="1:13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</row>
    <row r="1591" spans="1:13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</row>
    <row r="1592" spans="1:13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</row>
    <row r="1593" spans="1:13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</row>
    <row r="1594" spans="1:13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</row>
    <row r="1595" spans="1:13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</row>
    <row r="1596" spans="1:13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</row>
    <row r="1597" spans="1:13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</row>
    <row r="1598" spans="1:13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</row>
    <row r="1599" spans="1:13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</row>
    <row r="1600" spans="1:13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</row>
    <row r="1601" spans="1:13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</row>
    <row r="1602" spans="1:13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</row>
    <row r="1603" spans="1:13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</row>
    <row r="1604" spans="1:13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</row>
    <row r="1605" spans="1:13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</row>
    <row r="1606" spans="1:13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</row>
    <row r="1607" spans="1:13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</row>
    <row r="1608" spans="1:13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</row>
    <row r="1609" spans="1:13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</row>
    <row r="1610" spans="1:13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</row>
    <row r="1611" spans="1:13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</row>
    <row r="1612" spans="1:13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</row>
    <row r="1613" spans="1:13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</row>
    <row r="1614" spans="1:13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</row>
    <row r="1615" spans="1:13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</row>
    <row r="1616" spans="1:13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</row>
    <row r="1617" spans="1:13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</row>
    <row r="1618" spans="1:13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</row>
    <row r="1619" spans="1:13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</row>
    <row r="1620" spans="1:13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</row>
    <row r="1621" spans="1:13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</row>
    <row r="1622" spans="1:13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</row>
    <row r="1623" spans="1:13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</row>
    <row r="1624" spans="1:13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</row>
    <row r="1625" spans="1:13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</row>
    <row r="1626" spans="1:13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</row>
    <row r="1627" spans="1:13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</row>
    <row r="1628" spans="1:13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</row>
    <row r="1629" spans="1:13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</row>
    <row r="1630" spans="1:13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</row>
    <row r="1631" spans="1:13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</row>
    <row r="1632" spans="1:13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</row>
    <row r="1633" spans="1:13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</row>
    <row r="1634" spans="1:13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</row>
    <row r="1635" spans="1:13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</row>
    <row r="1636" spans="1:13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</row>
    <row r="1637" spans="1:13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</row>
    <row r="1638" spans="1:13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</row>
    <row r="1639" spans="1:13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</row>
    <row r="1640" spans="1:13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</row>
    <row r="1641" spans="1:13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</row>
    <row r="1642" spans="1:13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</row>
    <row r="1643" spans="1:13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</row>
    <row r="1644" spans="1:13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</row>
    <row r="1645" spans="1:13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</row>
    <row r="1646" spans="1:13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</row>
    <row r="1647" spans="1:13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</row>
    <row r="1648" spans="1:13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</row>
    <row r="1649" spans="1:13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</row>
    <row r="1650" spans="1:13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</row>
    <row r="1651" spans="1:13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</row>
    <row r="1652" spans="1:13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</row>
    <row r="1653" spans="1:13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</row>
    <row r="1654" spans="1:13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</row>
    <row r="1655" spans="1:13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</row>
    <row r="1656" spans="1:13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</row>
    <row r="1657" spans="1:13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</row>
    <row r="1658" spans="1:13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</row>
    <row r="1659" spans="1:13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</row>
    <row r="1660" spans="1:13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</row>
    <row r="1661" spans="1:13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</row>
    <row r="1662" spans="1:13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</row>
    <row r="1663" spans="1:13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</row>
    <row r="1664" spans="1:13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</row>
    <row r="1665" spans="1:13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</row>
    <row r="1666" spans="1:13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</row>
    <row r="1667" spans="1:13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</row>
    <row r="1668" spans="1:13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</row>
    <row r="1669" spans="1:13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</row>
    <row r="1670" spans="1:13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</row>
    <row r="1671" spans="1:13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</row>
    <row r="1672" spans="1:13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</row>
    <row r="1673" spans="1:13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</row>
    <row r="1674" spans="1:13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</row>
    <row r="1675" spans="1:13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</row>
    <row r="1676" spans="1:13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</row>
    <row r="1677" spans="1:13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</row>
    <row r="1678" spans="1:13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</row>
    <row r="1679" spans="1:13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</row>
    <row r="1680" spans="1:13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</row>
    <row r="1681" spans="1:13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</row>
    <row r="1682" spans="1:13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</row>
    <row r="1683" spans="1:13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</row>
    <row r="1684" spans="1:13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</row>
    <row r="1685" spans="1:13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</row>
    <row r="1686" spans="1:13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</row>
    <row r="1687" spans="1:13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</row>
    <row r="1688" spans="1:13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</row>
    <row r="1689" spans="1:13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</row>
    <row r="1690" spans="1:13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</row>
    <row r="1691" spans="1:13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</row>
    <row r="1692" spans="1:13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</row>
    <row r="1693" spans="1:13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</row>
    <row r="1694" spans="1:13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</row>
    <row r="1695" spans="1:13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</row>
    <row r="1696" spans="1:13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</row>
    <row r="1697" spans="1:13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</row>
    <row r="1698" spans="1:13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</row>
    <row r="1699" spans="1:13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</row>
    <row r="1700" spans="1:13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</row>
    <row r="1701" spans="1:13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</row>
    <row r="1702" spans="1:13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</row>
    <row r="1703" spans="1:13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</row>
    <row r="1704" spans="1:13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</row>
    <row r="1705" spans="1:13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</row>
    <row r="1706" spans="1:13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</row>
    <row r="1707" spans="1:13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</row>
    <row r="1708" spans="1:13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</row>
    <row r="1709" spans="1:13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</row>
    <row r="1710" spans="1:13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</row>
    <row r="1711" spans="1:13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</row>
    <row r="1712" spans="1:13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</row>
    <row r="1713" spans="1:13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</row>
    <row r="1714" spans="1:13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</row>
    <row r="1715" spans="1:13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</row>
    <row r="1716" spans="1:13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</row>
    <row r="1717" spans="1:13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</row>
    <row r="1718" spans="1:13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</row>
    <row r="1719" spans="1:13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</row>
    <row r="1720" spans="1:13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</row>
    <row r="1721" spans="1:13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</row>
    <row r="1722" spans="1:13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</row>
    <row r="1723" spans="1:13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</row>
    <row r="1724" spans="1:13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</row>
    <row r="1725" spans="1:13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</row>
    <row r="1726" spans="1:13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</row>
    <row r="1727" spans="1:13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</row>
    <row r="1728" spans="1:13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</row>
    <row r="1729" spans="1:13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</row>
    <row r="1730" spans="1:13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</row>
    <row r="1731" spans="1:13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</row>
    <row r="1732" spans="1:13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</row>
    <row r="1733" spans="1:13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</row>
    <row r="1734" spans="1:13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</row>
    <row r="1735" spans="1:13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</row>
    <row r="1736" spans="1:13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</row>
    <row r="1737" spans="1:13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</row>
    <row r="1738" spans="1:13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</row>
    <row r="1739" spans="1:13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</row>
    <row r="1740" spans="1:13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</row>
    <row r="1741" spans="1:13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</row>
    <row r="1742" spans="1:13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</row>
    <row r="1743" spans="1:13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</row>
    <row r="1744" spans="1:13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</row>
    <row r="1745" spans="1:13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</row>
    <row r="1746" spans="1:13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</row>
    <row r="1747" spans="1:13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</row>
    <row r="1748" spans="1:13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</row>
    <row r="1749" spans="1:13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</row>
    <row r="1750" spans="1:13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</row>
    <row r="1751" spans="1:13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</row>
    <row r="1752" spans="1:13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</row>
    <row r="1753" spans="1:13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</row>
    <row r="1754" spans="1:13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</row>
    <row r="1755" spans="1:13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</row>
    <row r="1756" spans="1:13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</row>
    <row r="1757" spans="1:13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</row>
    <row r="1758" spans="1:13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</row>
    <row r="1759" spans="1:13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</row>
    <row r="1760" spans="1:13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</row>
    <row r="1761" spans="1:13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</row>
    <row r="1762" spans="1:13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</row>
    <row r="1763" spans="1:13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</row>
    <row r="1764" spans="1:13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</row>
    <row r="1765" spans="1:13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</row>
    <row r="1766" spans="1:13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</row>
    <row r="1767" spans="1:13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</row>
    <row r="1768" spans="1:13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</row>
    <row r="1769" spans="1:13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</row>
    <row r="1770" spans="1:13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</row>
    <row r="1771" spans="1:13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</row>
    <row r="1772" spans="1:13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</row>
    <row r="1773" spans="1:13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</row>
    <row r="1774" spans="1:13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</row>
    <row r="1775" spans="1:13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</row>
    <row r="1776" spans="1:13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</row>
    <row r="1777" spans="1:13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</row>
    <row r="1778" spans="1:13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</row>
    <row r="1779" spans="1:13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</row>
    <row r="1780" spans="1:13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</row>
    <row r="1781" spans="1:13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</row>
    <row r="1782" spans="1:13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</row>
    <row r="1783" spans="1:13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</row>
    <row r="1784" spans="1:13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</row>
    <row r="1785" spans="1:13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</row>
    <row r="1786" spans="1:13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</row>
    <row r="1787" spans="1:13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</row>
    <row r="1788" spans="1:13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</row>
    <row r="1789" spans="1:13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</row>
    <row r="1790" spans="1:13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</row>
    <row r="1791" spans="1:13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</row>
    <row r="1792" spans="1:13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</row>
    <row r="1793" spans="1:13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</row>
    <row r="1794" spans="1:13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</row>
    <row r="1795" spans="1:13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</row>
    <row r="1796" spans="1:13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</row>
    <row r="1797" spans="1:13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</row>
    <row r="1798" spans="1:13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</row>
    <row r="1799" spans="1:13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</row>
    <row r="1800" spans="1:13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</row>
    <row r="1801" spans="1:13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</row>
    <row r="1802" spans="1:13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</row>
    <row r="1803" spans="1:13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</row>
    <row r="1804" spans="1:13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</row>
    <row r="1805" spans="1:13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</row>
    <row r="1806" spans="1:13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</row>
    <row r="1807" spans="1:13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</row>
    <row r="1808" spans="1:13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</row>
    <row r="1809" spans="1:13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</row>
    <row r="1810" spans="1:13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</row>
    <row r="1811" spans="1:13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</row>
    <row r="1812" spans="1:13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</row>
    <row r="1813" spans="1:13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</row>
    <row r="1814" spans="1:13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</row>
    <row r="1815" spans="1:13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</row>
    <row r="1816" spans="1:13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</row>
    <row r="1817" spans="1:13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</row>
    <row r="1818" spans="1:13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</row>
    <row r="1819" spans="1:13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</row>
    <row r="1820" spans="1:13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</row>
    <row r="1821" spans="1:13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</row>
    <row r="1822" spans="1:13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</row>
    <row r="1823" spans="1:13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</row>
    <row r="1824" spans="1:13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</row>
    <row r="1825" spans="1:13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</row>
    <row r="1826" spans="1:13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</row>
    <row r="1827" spans="1:13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</row>
    <row r="1828" spans="1:13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</row>
    <row r="1829" spans="1:13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</row>
    <row r="1830" spans="1:13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</row>
    <row r="1831" spans="1:13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</row>
    <row r="1832" spans="1:13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</row>
    <row r="1833" spans="1:13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</row>
    <row r="1834" spans="1:13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</row>
    <row r="1835" spans="1:13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</row>
    <row r="1836" spans="1:13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</row>
    <row r="1837" spans="1:13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</row>
    <row r="1838" spans="1:13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</row>
    <row r="1839" spans="1:13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</row>
    <row r="1840" spans="1:13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</row>
    <row r="1841" spans="1:13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</row>
    <row r="1842" spans="1:13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</row>
    <row r="1843" spans="1:13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</row>
    <row r="1844" spans="1:13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</row>
    <row r="1845" spans="1:13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</row>
    <row r="1846" spans="1:13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</row>
    <row r="1847" spans="1:13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</row>
    <row r="1848" spans="1:13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</row>
    <row r="1849" spans="1:13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</row>
    <row r="1850" spans="1:13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</row>
    <row r="1851" spans="1:13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</row>
    <row r="1852" spans="1:13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</row>
    <row r="1853" spans="1:13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</row>
    <row r="1854" spans="1:13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</row>
    <row r="1855" spans="1:13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</row>
    <row r="1856" spans="1:13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</row>
    <row r="1857" spans="1:13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</row>
    <row r="1858" spans="1:13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</row>
    <row r="1859" spans="1:13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</row>
    <row r="1860" spans="1:13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</row>
    <row r="1861" spans="1:13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</row>
    <row r="1862" spans="1:13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</row>
    <row r="1863" spans="1:13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</row>
    <row r="1864" spans="1:13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</row>
    <row r="1865" spans="1:13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</row>
    <row r="1866" spans="1:13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</row>
    <row r="1867" spans="1:13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</row>
    <row r="1868" spans="1:13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</row>
    <row r="1869" spans="1:13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</row>
    <row r="1870" spans="1:13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</row>
    <row r="1871" spans="1:13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</row>
    <row r="1872" spans="1:13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</row>
    <row r="1873" spans="1:13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</row>
    <row r="1874" spans="1:13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</row>
    <row r="1875" spans="1:13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</row>
    <row r="1876" spans="1:13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</row>
    <row r="1877" spans="1:13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</row>
    <row r="1878" spans="1:13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</row>
    <row r="1879" spans="1:13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</row>
    <row r="1880" spans="1:13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</row>
    <row r="1881" spans="1:13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</row>
    <row r="1882" spans="1:13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</row>
    <row r="1883" spans="1:13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</row>
    <row r="1884" spans="1:13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</row>
    <row r="1885" spans="1:13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</row>
    <row r="1886" spans="1:13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</row>
    <row r="1887" spans="1:13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</row>
    <row r="1888" spans="1:13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</row>
    <row r="1889" spans="1:13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</row>
    <row r="1890" spans="1:13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</row>
    <row r="1891" spans="1:13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</row>
    <row r="1892" spans="1:13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</row>
    <row r="1893" spans="1:13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</row>
    <row r="1894" spans="1:13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</row>
    <row r="1895" spans="1:13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</row>
    <row r="1896" spans="1:13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</row>
    <row r="1897" spans="1:13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</row>
    <row r="1898" spans="1:13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</row>
    <row r="1899" spans="1:13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</row>
    <row r="1900" spans="1:13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</row>
    <row r="1901" spans="1:13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</row>
    <row r="1902" spans="1:13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</row>
    <row r="1903" spans="1:13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</row>
    <row r="1904" spans="1:13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</row>
    <row r="1905" spans="1:13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</row>
    <row r="1906" spans="1:13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</row>
    <row r="1907" spans="1:13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</row>
    <row r="1908" spans="1:13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</row>
    <row r="1909" spans="1:13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</row>
    <row r="1910" spans="1:13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</row>
    <row r="1911" spans="1:13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</row>
    <row r="1912" spans="1:13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</row>
    <row r="1913" spans="1:13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</row>
    <row r="1914" spans="1:13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</row>
    <row r="1915" spans="1:13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</row>
    <row r="1916" spans="1:13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</row>
    <row r="1917" spans="1:13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</row>
    <row r="1918" spans="1:13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</row>
    <row r="1919" spans="1:13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</row>
    <row r="1920" spans="1:13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</row>
    <row r="1921" spans="1:13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</row>
    <row r="1922" spans="1:13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</row>
    <row r="1923" spans="1:13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</row>
    <row r="1924" spans="1:13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</row>
    <row r="1925" spans="1:13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</row>
    <row r="1926" spans="1:13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</row>
    <row r="1927" spans="1:13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</row>
    <row r="1928" spans="1:13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</row>
    <row r="1929" spans="1:13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</row>
    <row r="1930" spans="1:13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</row>
    <row r="1931" spans="1:13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</row>
    <row r="1932" spans="1:13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</row>
    <row r="1933" spans="1:13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</row>
    <row r="1934" spans="1:13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</row>
    <row r="1935" spans="1:13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</row>
    <row r="1936" spans="1:13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</row>
    <row r="1937" spans="1:13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</row>
    <row r="1938" spans="1:13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</row>
    <row r="1939" spans="1:13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</row>
    <row r="1940" spans="1:13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</row>
    <row r="1941" spans="1:13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</row>
    <row r="1942" spans="1:13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</row>
    <row r="1943" spans="1:13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</row>
    <row r="1944" spans="1:13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</row>
    <row r="1945" spans="1:13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</row>
    <row r="1946" spans="1:13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</row>
    <row r="1947" spans="1:13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</row>
    <row r="1948" spans="1:13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</row>
    <row r="1949" spans="1:13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</row>
    <row r="1950" spans="1:13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</row>
    <row r="1951" spans="1:13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</row>
    <row r="1952" spans="1:13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</row>
    <row r="1953" spans="1:13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</row>
    <row r="1954" spans="1:13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</row>
    <row r="1955" spans="1:13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</row>
    <row r="1956" spans="1:13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</row>
    <row r="1957" spans="1:13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</row>
    <row r="1958" spans="1:13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</row>
    <row r="1959" spans="1:13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</row>
    <row r="1960" spans="1:13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</row>
    <row r="1961" spans="1:13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</row>
    <row r="1962" spans="1:13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</row>
    <row r="1963" spans="1:13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</row>
    <row r="1964" spans="1:13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</row>
    <row r="1965" spans="1:13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</row>
    <row r="1966" spans="1:13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</row>
    <row r="1967" spans="1:13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</row>
    <row r="1968" spans="1:13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</row>
    <row r="1969" spans="1:13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</row>
    <row r="1970" spans="1:13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</row>
    <row r="1971" spans="1:13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</row>
    <row r="1972" spans="1:13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</row>
    <row r="1973" spans="1:13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</row>
    <row r="1974" spans="1:13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</row>
    <row r="1975" spans="1:13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</row>
    <row r="1976" spans="1:13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</row>
    <row r="1977" spans="1:13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</row>
    <row r="1978" spans="1:13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</row>
    <row r="1979" spans="1:13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</row>
    <row r="1980" spans="1:13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</row>
    <row r="1981" spans="1:13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</row>
    <row r="1982" spans="1:13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</row>
    <row r="1983" spans="1:13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</row>
    <row r="1984" spans="1:13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</row>
    <row r="1985" spans="1:13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</row>
    <row r="1986" spans="1:13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</row>
    <row r="1987" spans="1:13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</row>
    <row r="1988" spans="1:13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</row>
    <row r="1989" spans="1:13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</row>
    <row r="1990" spans="1:13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</row>
    <row r="1991" spans="1:13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</row>
    <row r="1992" spans="1:13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</row>
    <row r="1993" spans="1:13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</row>
    <row r="1994" spans="1:13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</row>
    <row r="1995" spans="1:13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</row>
    <row r="1996" spans="1:13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</row>
    <row r="1997" spans="1:13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</row>
    <row r="1998" spans="1:13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</row>
    <row r="1999" spans="1:13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</row>
    <row r="2000" spans="1:13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</row>
    <row r="2001" spans="1:13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</row>
    <row r="2002" spans="1:13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</row>
    <row r="2003" spans="1:13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</row>
    <row r="2004" spans="1:13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</row>
    <row r="2005" spans="1:13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</row>
    <row r="2006" spans="1:13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</row>
    <row r="2007" spans="1:13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</row>
    <row r="2008" spans="1:13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</row>
    <row r="2009" spans="1:13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</row>
    <row r="2010" spans="1:13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</row>
    <row r="2011" spans="1:13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</row>
    <row r="2012" spans="1:13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</row>
    <row r="2013" spans="1:13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</row>
    <row r="2014" spans="1:13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</row>
    <row r="2015" spans="1:13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</row>
    <row r="2016" spans="1:13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</row>
    <row r="2017" spans="1:13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</row>
    <row r="2018" spans="1:13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</row>
    <row r="2019" spans="1:13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</row>
    <row r="2020" spans="1:13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</row>
    <row r="2021" spans="1:13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</row>
    <row r="2022" spans="1:13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</row>
    <row r="2023" spans="1:13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</row>
    <row r="2024" spans="1:13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</row>
    <row r="2025" spans="1:13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</row>
    <row r="2026" spans="1:13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</row>
    <row r="2027" spans="1:13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</row>
    <row r="2028" spans="1:13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</row>
    <row r="2029" spans="1:13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</row>
    <row r="2030" spans="1:13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</row>
    <row r="2031" spans="1:13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</row>
    <row r="2032" spans="1:13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</row>
    <row r="2033" spans="1:13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</row>
    <row r="2034" spans="1:13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</row>
    <row r="2035" spans="1:13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</row>
    <row r="2036" spans="1:13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</row>
    <row r="2037" spans="1:13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</row>
    <row r="2038" spans="1:13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</row>
    <row r="2039" spans="1:13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</row>
    <row r="2040" spans="1:13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</row>
    <row r="2041" spans="1:13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</row>
    <row r="2042" spans="1:13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</row>
    <row r="2043" spans="1:13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</row>
    <row r="2044" spans="1:13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</row>
    <row r="2045" spans="1:13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</row>
    <row r="2046" spans="1:13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</row>
    <row r="2047" spans="1:13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</row>
    <row r="2048" spans="1:13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</row>
    <row r="2049" spans="1:13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</row>
    <row r="2050" spans="1:13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</row>
    <row r="2051" spans="1:13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</row>
    <row r="2052" spans="1:13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</row>
    <row r="2053" spans="1:13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</row>
    <row r="2054" spans="1:13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</row>
    <row r="2055" spans="1:13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</row>
    <row r="2056" spans="1:13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</row>
    <row r="2057" spans="1:13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</row>
    <row r="2058" spans="1:13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</row>
    <row r="2059" spans="1:13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</row>
    <row r="2060" spans="1:13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</row>
    <row r="2061" spans="1:13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</row>
    <row r="2062" spans="1:13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</row>
    <row r="2063" spans="1:13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</row>
    <row r="2064" spans="1:13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</row>
    <row r="2065" spans="1:13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</row>
    <row r="2066" spans="1:13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</row>
    <row r="2067" spans="1:13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</row>
    <row r="2068" spans="1:13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</row>
    <row r="2069" spans="1:13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</row>
    <row r="2070" spans="1:13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</row>
    <row r="2071" spans="1:13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</row>
    <row r="2072" spans="1:13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</row>
    <row r="2073" spans="1:13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</row>
    <row r="2074" spans="1:13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</row>
    <row r="2075" spans="1:13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</row>
    <row r="2076" spans="1:13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</row>
    <row r="2077" spans="1:13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</row>
    <row r="2078" spans="1:13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</row>
    <row r="2079" spans="1:13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</row>
    <row r="2080" spans="1:13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</row>
    <row r="2081" spans="1:13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</row>
    <row r="2082" spans="1:13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</row>
    <row r="2083" spans="1:13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</row>
    <row r="2084" spans="1:13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</row>
    <row r="2085" spans="1:13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</row>
    <row r="2086" spans="1:13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</row>
    <row r="2087" spans="1:13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</row>
    <row r="2088" spans="1:13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</row>
    <row r="2089" spans="1:13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</row>
    <row r="2090" spans="1:13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</row>
    <row r="2091" spans="1:13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</row>
    <row r="2092" spans="1:13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</row>
    <row r="2093" spans="1:13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</row>
    <row r="2094" spans="1:13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</row>
    <row r="2095" spans="1:13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</row>
    <row r="2096" spans="1:13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</row>
    <row r="2097" spans="1:13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</row>
    <row r="2098" spans="1:13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</row>
    <row r="2099" spans="1:13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</row>
    <row r="2100" spans="1:13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</row>
  </sheetData>
  <printOptions/>
  <pageMargins left="0.75" right="0.75" top="0.49" bottom="0.53" header="0.39" footer="0.4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E18" sqref="E18"/>
    </sheetView>
  </sheetViews>
  <sheetFormatPr defaultColWidth="9.140625" defaultRowHeight="12.75"/>
  <cols>
    <col min="1" max="1" width="47.140625" style="0" customWidth="1"/>
    <col min="2" max="4" width="11.7109375" style="0" customWidth="1"/>
  </cols>
  <sheetData>
    <row r="1" spans="1:3" ht="12.75">
      <c r="A1" s="2" t="s">
        <v>103</v>
      </c>
      <c r="B1" s="2"/>
      <c r="C1" s="2"/>
    </row>
    <row r="2" spans="1:3" ht="12.75">
      <c r="A2" s="2" t="s">
        <v>123</v>
      </c>
      <c r="B2" s="2"/>
      <c r="C2" s="2"/>
    </row>
    <row r="3" ht="12.75">
      <c r="A3" s="2" t="s">
        <v>221</v>
      </c>
    </row>
    <row r="4" ht="12.75">
      <c r="A4" s="2"/>
    </row>
    <row r="6" spans="1:5" ht="12.75">
      <c r="A6" s="3"/>
      <c r="B6" s="4" t="s">
        <v>112</v>
      </c>
      <c r="C6" s="4" t="s">
        <v>114</v>
      </c>
      <c r="D6" s="4"/>
      <c r="E6" s="3"/>
    </row>
    <row r="7" spans="1:5" ht="12.75">
      <c r="A7" s="3"/>
      <c r="B7" s="31" t="s">
        <v>113</v>
      </c>
      <c r="C7" s="31" t="s">
        <v>115</v>
      </c>
      <c r="D7" s="31" t="s">
        <v>37</v>
      </c>
      <c r="E7" s="3"/>
    </row>
    <row r="8" spans="1:5" ht="12.75">
      <c r="A8" s="3"/>
      <c r="B8" s="4" t="s">
        <v>13</v>
      </c>
      <c r="C8" s="4" t="s">
        <v>13</v>
      </c>
      <c r="D8" s="4" t="s">
        <v>13</v>
      </c>
      <c r="E8" s="3"/>
    </row>
    <row r="9" spans="2:5" ht="12.75">
      <c r="B9" s="3"/>
      <c r="C9" s="3"/>
      <c r="D9" s="3"/>
      <c r="E9" s="3"/>
    </row>
    <row r="10" spans="1:5" ht="12.75">
      <c r="A10" s="52" t="s">
        <v>222</v>
      </c>
      <c r="B10" s="3"/>
      <c r="C10" s="3"/>
      <c r="D10" s="3"/>
      <c r="E10" s="3"/>
    </row>
    <row r="11" spans="1:5" ht="12.75">
      <c r="A11" s="3"/>
      <c r="B11" s="3"/>
      <c r="C11" s="3"/>
      <c r="D11" s="3"/>
      <c r="E11" s="3"/>
    </row>
    <row r="12" spans="1:5" ht="12.75">
      <c r="A12" s="3" t="s">
        <v>238</v>
      </c>
      <c r="B12" s="18">
        <f>+BSht!H31</f>
        <v>77422</v>
      </c>
      <c r="C12" s="18">
        <v>41113</v>
      </c>
      <c r="D12" s="18">
        <f>+C12+B12</f>
        <v>118535</v>
      </c>
      <c r="E12" s="3"/>
    </row>
    <row r="13" spans="1:5" ht="12.75">
      <c r="A13" s="3"/>
      <c r="B13" s="18"/>
      <c r="C13" s="18"/>
      <c r="D13" s="18"/>
      <c r="E13" s="3"/>
    </row>
    <row r="14" spans="1:5" ht="12.75">
      <c r="A14" s="3" t="s">
        <v>237</v>
      </c>
      <c r="B14" s="23">
        <v>0</v>
      </c>
      <c r="C14" s="23">
        <v>2787</v>
      </c>
      <c r="D14" s="23">
        <f>+C14+B14</f>
        <v>2787</v>
      </c>
      <c r="E14" s="3"/>
    </row>
    <row r="15" spans="1:5" ht="12.75">
      <c r="A15" s="3"/>
      <c r="B15" s="18"/>
      <c r="C15" s="18"/>
      <c r="D15" s="18"/>
      <c r="E15" s="3"/>
    </row>
    <row r="16" spans="1:5" ht="12.75">
      <c r="A16" s="3" t="s">
        <v>239</v>
      </c>
      <c r="B16" s="18">
        <f>+B14+B12</f>
        <v>77422</v>
      </c>
      <c r="C16" s="18">
        <f>+C14+C12</f>
        <v>43900</v>
      </c>
      <c r="D16" s="18">
        <f>+D14+D12</f>
        <v>121322</v>
      </c>
      <c r="E16" s="3"/>
    </row>
    <row r="17" spans="1:5" ht="12.75">
      <c r="A17" s="3"/>
      <c r="B17" s="18"/>
      <c r="C17" s="18"/>
      <c r="D17" s="18"/>
      <c r="E17" s="3"/>
    </row>
    <row r="18" spans="1:5" ht="12.75">
      <c r="A18" s="3" t="s">
        <v>110</v>
      </c>
      <c r="B18" s="18">
        <v>0</v>
      </c>
      <c r="C18" s="18">
        <f>+'Income '!G37</f>
        <v>10383</v>
      </c>
      <c r="D18" s="18">
        <f>+C18+B18</f>
        <v>10383</v>
      </c>
      <c r="E18" s="6"/>
    </row>
    <row r="19" spans="1:5" ht="12.75">
      <c r="A19" s="3"/>
      <c r="B19" s="18"/>
      <c r="C19" s="18"/>
      <c r="D19" s="18"/>
      <c r="E19" s="6"/>
    </row>
    <row r="20" spans="1:5" ht="12.75">
      <c r="A20" s="3" t="s">
        <v>80</v>
      </c>
      <c r="B20" s="18">
        <v>0</v>
      </c>
      <c r="C20" s="18">
        <v>-2787</v>
      </c>
      <c r="D20" s="18">
        <f>+C20+B20</f>
        <v>-2787</v>
      </c>
      <c r="E20" s="3"/>
    </row>
    <row r="21" spans="1:5" ht="12.75">
      <c r="A21" s="3"/>
      <c r="B21" s="18"/>
      <c r="C21" s="18"/>
      <c r="D21" s="18"/>
      <c r="E21" s="3"/>
    </row>
    <row r="22" spans="1:5" ht="13.5" thickBot="1">
      <c r="A22" s="3" t="s">
        <v>111</v>
      </c>
      <c r="B22" s="26">
        <f>SUM(B16:B21)</f>
        <v>77422</v>
      </c>
      <c r="C22" s="26">
        <f>SUM(C16:C21)</f>
        <v>51496</v>
      </c>
      <c r="D22" s="26">
        <f>SUM(D16:D21)</f>
        <v>128918</v>
      </c>
      <c r="E22" s="3"/>
    </row>
    <row r="23" spans="1:5" ht="13.5" thickTop="1">
      <c r="A23" s="3"/>
      <c r="B23" s="18"/>
      <c r="C23" s="18"/>
      <c r="D23" s="18"/>
      <c r="E23" s="3"/>
    </row>
    <row r="24" spans="1:5" ht="12.75">
      <c r="A24" s="3"/>
      <c r="B24" s="18"/>
      <c r="C24" s="18"/>
      <c r="D24" s="18"/>
      <c r="E24" s="3"/>
    </row>
    <row r="25" spans="1:5" ht="12.75">
      <c r="A25" s="3"/>
      <c r="B25" s="18"/>
      <c r="C25" s="18"/>
      <c r="D25" s="18"/>
      <c r="E25" s="3"/>
    </row>
    <row r="26" spans="1:5" ht="12.75">
      <c r="A26" s="6" t="s">
        <v>124</v>
      </c>
      <c r="B26" s="3"/>
      <c r="C26" s="3"/>
      <c r="D26" s="3"/>
      <c r="E26" s="3"/>
    </row>
    <row r="27" spans="1:5" ht="12.75">
      <c r="A27" s="6" t="s">
        <v>125</v>
      </c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2" t="s">
        <v>158</v>
      </c>
      <c r="B30" s="3"/>
      <c r="C30" s="3"/>
      <c r="D30" s="3"/>
      <c r="E30" s="3"/>
    </row>
    <row r="31" spans="1:5" ht="12.75">
      <c r="A31" s="2" t="s">
        <v>159</v>
      </c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0"/>
  <sheetViews>
    <sheetView tabSelected="1" zoomScale="90" zoomScaleNormal="90" workbookViewId="0" topLeftCell="F98">
      <selection activeCell="D267" sqref="D267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3.57421875" style="0" customWidth="1"/>
    <col min="4" max="4" width="24.57421875" style="0" customWidth="1"/>
    <col min="5" max="6" width="11.57421875" style="0" customWidth="1"/>
    <col min="7" max="7" width="0.85546875" style="0" customWidth="1"/>
    <col min="8" max="8" width="12.421875" style="0" hidden="1" customWidth="1"/>
    <col min="9" max="9" width="11.57421875" style="0" customWidth="1"/>
    <col min="10" max="10" width="0.85546875" style="0" customWidth="1"/>
    <col min="11" max="11" width="11.57421875" style="0" customWidth="1"/>
    <col min="12" max="12" width="0.85546875" style="0" customWidth="1"/>
    <col min="13" max="13" width="11.7109375" style="0" customWidth="1"/>
    <col min="14" max="14" width="1.7109375" style="0" customWidth="1"/>
  </cols>
  <sheetData>
    <row r="1" spans="1:3" ht="12.75">
      <c r="A1" s="12" t="s">
        <v>103</v>
      </c>
      <c r="B1" s="12"/>
      <c r="C1" s="12"/>
    </row>
    <row r="2" spans="1:3" ht="12.75">
      <c r="A2" s="12" t="s">
        <v>168</v>
      </c>
      <c r="B2" s="12"/>
      <c r="C2" s="12"/>
    </row>
    <row r="3" spans="1:3" ht="12.75">
      <c r="A3" s="12" t="s">
        <v>223</v>
      </c>
      <c r="B3" s="12"/>
      <c r="C3" s="12"/>
    </row>
    <row r="5" spans="1:5" ht="12.75">
      <c r="A5" s="12" t="s">
        <v>116</v>
      </c>
      <c r="B5" s="12" t="s">
        <v>169</v>
      </c>
      <c r="C5" s="12"/>
      <c r="D5" s="12"/>
      <c r="E5" s="12"/>
    </row>
    <row r="6" spans="1:5" ht="12.75">
      <c r="A6" s="12"/>
      <c r="B6" s="11" t="s">
        <v>170</v>
      </c>
      <c r="C6" s="11"/>
      <c r="D6" s="11"/>
      <c r="E6" s="11"/>
    </row>
    <row r="7" spans="1:5" ht="12.75">
      <c r="A7" s="12"/>
      <c r="B7" s="11" t="s">
        <v>208</v>
      </c>
      <c r="C7" s="11"/>
      <c r="D7" s="11"/>
      <c r="E7" s="11"/>
    </row>
    <row r="8" spans="1:2" ht="12.75">
      <c r="A8" s="12"/>
      <c r="B8" s="11" t="s">
        <v>171</v>
      </c>
    </row>
    <row r="9" spans="1:2" ht="12.75">
      <c r="A9" s="12"/>
      <c r="B9" s="11" t="s">
        <v>151</v>
      </c>
    </row>
    <row r="10" spans="1:2" ht="12.75">
      <c r="A10" s="12"/>
      <c r="B10" s="11"/>
    </row>
    <row r="11" spans="1:4" ht="12.75">
      <c r="A11" s="12"/>
      <c r="B11" s="11" t="s">
        <v>224</v>
      </c>
      <c r="D11" s="11" t="s">
        <v>257</v>
      </c>
    </row>
    <row r="12" spans="1:4" ht="12.75">
      <c r="A12" s="12"/>
      <c r="D12" s="11" t="s">
        <v>256</v>
      </c>
    </row>
    <row r="13" spans="1:4" ht="12.75">
      <c r="A13" s="12"/>
      <c r="D13" s="11"/>
    </row>
    <row r="14" spans="1:4" ht="12.75">
      <c r="A14" s="12"/>
      <c r="D14" s="11" t="s">
        <v>253</v>
      </c>
    </row>
    <row r="15" spans="1:4" ht="12.75">
      <c r="A15" s="12"/>
      <c r="D15" s="11" t="s">
        <v>306</v>
      </c>
    </row>
    <row r="16" spans="1:4" ht="12.75">
      <c r="A16" s="12"/>
      <c r="D16" s="11" t="s">
        <v>254</v>
      </c>
    </row>
    <row r="17" spans="1:4" ht="12.75">
      <c r="A17" s="12"/>
      <c r="D17" s="11" t="s">
        <v>299</v>
      </c>
    </row>
    <row r="18" spans="1:4" ht="12.75">
      <c r="A18" s="12"/>
      <c r="D18" s="11" t="s">
        <v>255</v>
      </c>
    </row>
    <row r="19" spans="1:4" ht="12.75">
      <c r="A19" s="12"/>
      <c r="D19" s="11"/>
    </row>
    <row r="20" spans="1:4" ht="12.75">
      <c r="A20" s="12"/>
      <c r="D20" s="11" t="s">
        <v>258</v>
      </c>
    </row>
    <row r="21" spans="1:4" ht="12.75">
      <c r="A21" s="12"/>
      <c r="D21" s="11" t="s">
        <v>307</v>
      </c>
    </row>
    <row r="22" spans="1:4" ht="12.75">
      <c r="A22" s="12"/>
      <c r="D22" s="11" t="s">
        <v>259</v>
      </c>
    </row>
    <row r="23" spans="1:4" ht="12.75">
      <c r="A23" s="12"/>
      <c r="D23" s="11" t="s">
        <v>260</v>
      </c>
    </row>
    <row r="24" spans="1:4" ht="12.75">
      <c r="A24" s="12"/>
      <c r="D24" s="11"/>
    </row>
    <row r="25" spans="1:4" ht="12.75">
      <c r="A25" s="12"/>
      <c r="B25" t="s">
        <v>225</v>
      </c>
      <c r="D25" s="11" t="s">
        <v>261</v>
      </c>
    </row>
    <row r="26" spans="1:4" ht="12.75">
      <c r="A26" s="12"/>
      <c r="D26" s="11"/>
    </row>
    <row r="27" spans="1:4" ht="12.75">
      <c r="A27" s="12"/>
      <c r="D27" s="11" t="s">
        <v>262</v>
      </c>
    </row>
    <row r="28" spans="1:4" ht="12.75">
      <c r="A28" s="12"/>
      <c r="D28" s="11" t="s">
        <v>300</v>
      </c>
    </row>
    <row r="29" spans="1:4" ht="12.75">
      <c r="A29" s="12"/>
      <c r="D29" s="11" t="s">
        <v>263</v>
      </c>
    </row>
    <row r="30" spans="1:4" ht="12.75">
      <c r="A30" s="12"/>
      <c r="D30" s="11" t="s">
        <v>264</v>
      </c>
    </row>
    <row r="31" spans="1:4" ht="12.75">
      <c r="A31" s="12"/>
      <c r="D31" s="11"/>
    </row>
    <row r="32" spans="1:13" ht="12.75">
      <c r="A32" s="12"/>
      <c r="D32" s="11"/>
      <c r="I32" s="4" t="s">
        <v>265</v>
      </c>
      <c r="J32" s="4"/>
      <c r="K32" s="4"/>
      <c r="L32" s="4"/>
      <c r="M32" s="4"/>
    </row>
    <row r="33" spans="1:13" ht="12.75">
      <c r="A33" s="12"/>
      <c r="D33" s="11"/>
      <c r="I33" s="77" t="s">
        <v>266</v>
      </c>
      <c r="J33" s="77"/>
      <c r="K33" s="77" t="s">
        <v>267</v>
      </c>
      <c r="L33" s="77"/>
      <c r="M33" s="77" t="s">
        <v>268</v>
      </c>
    </row>
    <row r="34" spans="1:13" ht="12.75">
      <c r="A34" s="12"/>
      <c r="D34" s="11"/>
      <c r="I34" s="4" t="s">
        <v>13</v>
      </c>
      <c r="J34" s="4"/>
      <c r="K34" s="4" t="s">
        <v>13</v>
      </c>
      <c r="L34" s="4"/>
      <c r="M34" s="4" t="s">
        <v>13</v>
      </c>
    </row>
    <row r="35" spans="1:13" ht="12.75">
      <c r="A35" s="12"/>
      <c r="D35" s="11" t="s">
        <v>271</v>
      </c>
      <c r="I35" s="51"/>
      <c r="J35" s="51"/>
      <c r="K35" s="51"/>
      <c r="L35" s="51"/>
      <c r="M35" s="51"/>
    </row>
    <row r="36" spans="1:13" ht="12.75">
      <c r="A36" s="12"/>
      <c r="D36" s="11"/>
      <c r="I36" s="51"/>
      <c r="J36" s="51"/>
      <c r="K36" s="51"/>
      <c r="L36" s="51"/>
      <c r="M36" s="51"/>
    </row>
    <row r="37" spans="1:13" ht="12.75">
      <c r="A37" s="12"/>
      <c r="D37" s="11" t="s">
        <v>269</v>
      </c>
      <c r="I37" s="51">
        <v>2787</v>
      </c>
      <c r="J37" s="51"/>
      <c r="K37" s="51">
        <v>-2787</v>
      </c>
      <c r="L37" s="51"/>
      <c r="M37" s="51">
        <f>+K37+I37</f>
        <v>0</v>
      </c>
    </row>
    <row r="38" spans="1:13" ht="12.75">
      <c r="A38" s="12"/>
      <c r="D38" s="11" t="s">
        <v>270</v>
      </c>
      <c r="I38" s="51">
        <v>0</v>
      </c>
      <c r="J38" s="51"/>
      <c r="K38" s="51">
        <v>2787</v>
      </c>
      <c r="L38" s="51"/>
      <c r="M38" s="51">
        <f>+K38+I38</f>
        <v>2787</v>
      </c>
    </row>
    <row r="39" spans="1:13" ht="12.75">
      <c r="A39" s="12"/>
      <c r="D39" s="11" t="s">
        <v>301</v>
      </c>
      <c r="I39" s="51">
        <v>41113</v>
      </c>
      <c r="J39" s="51"/>
      <c r="K39" s="51">
        <v>2787</v>
      </c>
      <c r="L39" s="51"/>
      <c r="M39" s="51">
        <f>+K39+I39</f>
        <v>43900</v>
      </c>
    </row>
    <row r="40" ht="12.75">
      <c r="A40" s="12"/>
    </row>
    <row r="41" spans="1:2" ht="12.75">
      <c r="A41" s="12" t="s">
        <v>70</v>
      </c>
      <c r="B41" s="12" t="s">
        <v>126</v>
      </c>
    </row>
    <row r="42" spans="1:2" ht="12.75">
      <c r="A42" s="12"/>
      <c r="B42" t="s">
        <v>172</v>
      </c>
    </row>
    <row r="43" ht="12.75">
      <c r="A43" s="12"/>
    </row>
    <row r="44" spans="1:2" ht="12.75">
      <c r="A44" s="12" t="s">
        <v>71</v>
      </c>
      <c r="B44" s="12" t="s">
        <v>72</v>
      </c>
    </row>
    <row r="45" spans="1:2" ht="12.75">
      <c r="A45" s="12"/>
      <c r="B45" s="11" t="s">
        <v>309</v>
      </c>
    </row>
    <row r="46" spans="1:2" ht="12.75">
      <c r="A46" s="12"/>
      <c r="B46" s="11" t="s">
        <v>308</v>
      </c>
    </row>
    <row r="47" ht="12.75">
      <c r="A47" s="12"/>
    </row>
    <row r="48" spans="1:2" ht="12.75">
      <c r="A48" s="12" t="s">
        <v>73</v>
      </c>
      <c r="B48" s="12" t="s">
        <v>74</v>
      </c>
    </row>
    <row r="49" spans="1:2" ht="12.75">
      <c r="A49" s="12"/>
      <c r="B49" t="s">
        <v>152</v>
      </c>
    </row>
    <row r="50" spans="1:2" ht="12.75">
      <c r="A50" s="12"/>
      <c r="B50" t="s">
        <v>153</v>
      </c>
    </row>
    <row r="51" ht="12.75">
      <c r="A51" s="12"/>
    </row>
    <row r="52" spans="1:2" ht="12.75">
      <c r="A52" s="12" t="s">
        <v>75</v>
      </c>
      <c r="B52" s="12" t="s">
        <v>76</v>
      </c>
    </row>
    <row r="53" spans="1:2" ht="12.75">
      <c r="A53" s="12"/>
      <c r="B53" t="s">
        <v>160</v>
      </c>
    </row>
    <row r="54" spans="1:2" ht="12.75">
      <c r="A54" s="12"/>
      <c r="B54" t="s">
        <v>161</v>
      </c>
    </row>
    <row r="55" ht="12.75">
      <c r="A55" s="12"/>
    </row>
    <row r="56" spans="1:13" ht="12.75">
      <c r="A56" s="12" t="s">
        <v>77</v>
      </c>
      <c r="B56" s="12" t="s">
        <v>78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2"/>
      <c r="B57" s="11" t="s">
        <v>162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2"/>
      <c r="B58" s="11" t="s">
        <v>154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2.75">
      <c r="A62" s="12" t="s">
        <v>79</v>
      </c>
      <c r="B62" s="12" t="s">
        <v>80</v>
      </c>
      <c r="C62" s="11"/>
      <c r="D62" s="11"/>
      <c r="E62" s="11"/>
      <c r="F62" s="27"/>
      <c r="G62" s="27"/>
      <c r="H62" s="27"/>
      <c r="I62" s="27"/>
      <c r="J62" s="27"/>
      <c r="K62" s="27"/>
      <c r="L62" s="27"/>
      <c r="M62" s="27"/>
    </row>
    <row r="63" spans="1:13" ht="12.75">
      <c r="A63" s="12"/>
      <c r="B63" s="12"/>
      <c r="C63" s="11"/>
      <c r="D63" s="11"/>
      <c r="E63" s="11"/>
      <c r="F63" s="27"/>
      <c r="G63" s="27"/>
      <c r="H63" s="27"/>
      <c r="I63" s="84"/>
      <c r="J63" s="30"/>
      <c r="K63" s="30"/>
      <c r="L63" s="27"/>
      <c r="M63" s="27"/>
    </row>
    <row r="64" spans="1:13" ht="14.25">
      <c r="A64" s="12"/>
      <c r="B64" s="11" t="s">
        <v>272</v>
      </c>
      <c r="C64" s="11"/>
      <c r="D64" s="11"/>
      <c r="E64" s="11"/>
      <c r="F64" s="27"/>
      <c r="G64" s="27"/>
      <c r="H64" s="27"/>
      <c r="I64" s="85"/>
      <c r="J64" s="86"/>
      <c r="K64" s="85"/>
      <c r="L64" s="27"/>
      <c r="M64" s="27"/>
    </row>
    <row r="65" spans="1:13" ht="12.75">
      <c r="A65" s="12"/>
      <c r="B65" s="11" t="s">
        <v>273</v>
      </c>
      <c r="C65" s="11"/>
      <c r="D65" s="11"/>
      <c r="E65" s="11"/>
      <c r="F65" s="27"/>
      <c r="G65" s="27"/>
      <c r="H65" s="27"/>
      <c r="I65" s="87"/>
      <c r="J65" s="87"/>
      <c r="K65" s="87"/>
      <c r="L65" s="27"/>
      <c r="M65" s="27"/>
    </row>
    <row r="66" spans="1:13" ht="12.75">
      <c r="A66" s="12"/>
      <c r="B66" s="11"/>
      <c r="C66" s="11"/>
      <c r="D66" s="11"/>
      <c r="E66" s="11"/>
      <c r="F66" s="27"/>
      <c r="G66" s="27"/>
      <c r="H66" s="27"/>
      <c r="I66" s="87"/>
      <c r="J66" s="87"/>
      <c r="K66" s="76" t="s">
        <v>13</v>
      </c>
      <c r="L66" s="27"/>
      <c r="M66" s="27"/>
    </row>
    <row r="67" spans="1:13" ht="12" customHeight="1">
      <c r="A67" s="12"/>
      <c r="B67" s="11" t="s">
        <v>274</v>
      </c>
      <c r="C67" s="11"/>
      <c r="D67" s="11"/>
      <c r="E67" s="11"/>
      <c r="F67" s="27"/>
      <c r="G67" s="27"/>
      <c r="H67" s="27"/>
      <c r="I67" s="87"/>
      <c r="J67" s="87"/>
      <c r="L67" s="27"/>
      <c r="M67" s="27"/>
    </row>
    <row r="68" spans="1:13" ht="13.5" thickBot="1">
      <c r="A68" s="12"/>
      <c r="C68" s="11" t="s">
        <v>302</v>
      </c>
      <c r="D68" s="11"/>
      <c r="E68" s="11"/>
      <c r="F68" s="27"/>
      <c r="G68" s="27"/>
      <c r="H68" s="27"/>
      <c r="I68" s="83"/>
      <c r="J68" s="83"/>
      <c r="K68" s="88">
        <v>2787</v>
      </c>
      <c r="L68" s="27"/>
      <c r="M68" s="27"/>
    </row>
    <row r="69" spans="1:13" ht="12.75">
      <c r="A69" s="63"/>
      <c r="C69" s="11"/>
      <c r="D69" s="11"/>
      <c r="E69" s="11"/>
      <c r="F69" s="27"/>
      <c r="G69" s="27"/>
      <c r="H69" s="27"/>
      <c r="I69" s="27"/>
      <c r="J69" s="27"/>
      <c r="K69" s="27"/>
      <c r="L69" s="27"/>
      <c r="M69" s="27"/>
    </row>
    <row r="70" spans="1:13" ht="12.75">
      <c r="A70" s="12" t="s">
        <v>81</v>
      </c>
      <c r="B70" s="15" t="s">
        <v>173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2"/>
      <c r="B71" s="13"/>
      <c r="C71" s="13"/>
      <c r="D71" s="13"/>
      <c r="E71" s="91"/>
      <c r="F71" s="91"/>
      <c r="G71" s="91"/>
      <c r="H71" s="91"/>
      <c r="I71" s="91"/>
      <c r="J71" s="91"/>
      <c r="K71" s="4" t="s">
        <v>6</v>
      </c>
      <c r="L71" s="91"/>
      <c r="M71" s="91"/>
    </row>
    <row r="72" spans="1:13" ht="12.75">
      <c r="A72" s="12"/>
      <c r="B72" s="13"/>
      <c r="C72" s="13"/>
      <c r="D72" s="90"/>
      <c r="E72" s="91"/>
      <c r="F72" s="91"/>
      <c r="G72" s="91"/>
      <c r="H72" s="91"/>
      <c r="I72" s="91"/>
      <c r="J72" s="91"/>
      <c r="K72" s="4" t="s">
        <v>61</v>
      </c>
      <c r="L72" s="91"/>
      <c r="M72" s="91"/>
    </row>
    <row r="73" spans="1:13" ht="12.7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69" t="str">
        <f>+'Income '!G14</f>
        <v>31/03/03</v>
      </c>
      <c r="L73" s="13"/>
      <c r="M73" s="13"/>
    </row>
    <row r="74" spans="1:14" ht="12.75">
      <c r="A74" s="12"/>
      <c r="B74" s="13"/>
      <c r="C74" s="13"/>
      <c r="D74" s="13"/>
      <c r="E74" s="30"/>
      <c r="F74" s="30"/>
      <c r="G74" s="30"/>
      <c r="H74" s="30"/>
      <c r="I74" s="30"/>
      <c r="J74" s="30"/>
      <c r="K74" s="4" t="s">
        <v>13</v>
      </c>
      <c r="L74" s="30"/>
      <c r="M74" s="30"/>
      <c r="N74" s="11"/>
    </row>
    <row r="75" spans="1:14" ht="12.75">
      <c r="A75" s="12"/>
      <c r="B75" s="89" t="s">
        <v>275</v>
      </c>
      <c r="C75" s="13"/>
      <c r="D75" s="13"/>
      <c r="E75" s="30"/>
      <c r="F75" s="30"/>
      <c r="G75" s="30"/>
      <c r="H75" s="30"/>
      <c r="I75" s="30"/>
      <c r="J75" s="30"/>
      <c r="K75" s="30"/>
      <c r="L75" s="30"/>
      <c r="M75" s="30"/>
      <c r="N75" s="11"/>
    </row>
    <row r="76" spans="1:14" ht="12.75">
      <c r="A76" s="12"/>
      <c r="B76" s="13"/>
      <c r="C76" s="13" t="s">
        <v>310</v>
      </c>
      <c r="D76" s="13"/>
      <c r="E76" s="30"/>
      <c r="F76" s="30"/>
      <c r="G76" s="30"/>
      <c r="H76" s="30"/>
      <c r="I76" s="30"/>
      <c r="J76" s="30"/>
      <c r="K76" s="30">
        <v>101383</v>
      </c>
      <c r="L76" s="30"/>
      <c r="M76" s="30"/>
      <c r="N76" s="11"/>
    </row>
    <row r="77" spans="1:14" ht="12.75">
      <c r="A77" s="12"/>
      <c r="B77" s="13"/>
      <c r="C77" s="13" t="s">
        <v>311</v>
      </c>
      <c r="D77" s="13"/>
      <c r="E77" s="30"/>
      <c r="F77" s="30"/>
      <c r="G77" s="30"/>
      <c r="H77" s="30"/>
      <c r="I77" s="30"/>
      <c r="J77" s="30"/>
      <c r="K77" s="30">
        <v>1187</v>
      </c>
      <c r="L77" s="30"/>
      <c r="M77" s="30"/>
      <c r="N77" s="11"/>
    </row>
    <row r="78" spans="1:14" ht="12.75">
      <c r="A78" s="12"/>
      <c r="B78" s="13"/>
      <c r="C78" s="13" t="s">
        <v>48</v>
      </c>
      <c r="D78" s="13"/>
      <c r="E78" s="30"/>
      <c r="F78" s="30"/>
      <c r="G78" s="30"/>
      <c r="H78" s="30"/>
      <c r="I78" s="30"/>
      <c r="J78" s="30"/>
      <c r="K78" s="78">
        <f>4781+6320</f>
        <v>11101</v>
      </c>
      <c r="L78" s="30"/>
      <c r="M78" s="30"/>
      <c r="N78" s="11"/>
    </row>
    <row r="79" spans="1:14" ht="12.75">
      <c r="A79" s="12"/>
      <c r="B79" s="13"/>
      <c r="C79" s="13"/>
      <c r="D79" s="13"/>
      <c r="E79" s="30"/>
      <c r="F79" s="30"/>
      <c r="G79" s="30"/>
      <c r="H79" s="30"/>
      <c r="I79" s="30"/>
      <c r="J79" s="30"/>
      <c r="K79" s="30">
        <f>SUM(K76:K78)</f>
        <v>113671</v>
      </c>
      <c r="L79" s="30"/>
      <c r="M79" s="30"/>
      <c r="N79" s="11"/>
    </row>
    <row r="80" spans="1:14" ht="12.75">
      <c r="A80" s="12"/>
      <c r="B80" s="13"/>
      <c r="C80" s="42" t="s">
        <v>276</v>
      </c>
      <c r="D80" s="13"/>
      <c r="E80" s="30"/>
      <c r="F80" s="30"/>
      <c r="G80" s="30"/>
      <c r="H80" s="30"/>
      <c r="I80" s="30"/>
      <c r="J80" s="30"/>
      <c r="K80" s="30">
        <f>-1848-6320</f>
        <v>-8168</v>
      </c>
      <c r="L80" s="30"/>
      <c r="M80" s="30"/>
      <c r="N80" s="11"/>
    </row>
    <row r="81" spans="1:14" ht="13.5" thickBot="1">
      <c r="A81" s="12"/>
      <c r="B81" s="13"/>
      <c r="C81" s="42" t="s">
        <v>277</v>
      </c>
      <c r="D81" s="13"/>
      <c r="E81" s="30"/>
      <c r="F81" s="30"/>
      <c r="G81" s="30"/>
      <c r="H81" s="30"/>
      <c r="I81" s="30"/>
      <c r="J81" s="30"/>
      <c r="K81" s="92">
        <f>+K79+K80</f>
        <v>105503</v>
      </c>
      <c r="L81" s="30"/>
      <c r="M81" s="30"/>
      <c r="N81" s="11"/>
    </row>
    <row r="82" spans="1:14" ht="12.75">
      <c r="A82" s="12"/>
      <c r="B82" s="13"/>
      <c r="C82" s="13"/>
      <c r="D82" s="13"/>
      <c r="E82" s="30"/>
      <c r="F82" s="30"/>
      <c r="G82" s="30"/>
      <c r="H82" s="30"/>
      <c r="I82" s="30"/>
      <c r="J82" s="30"/>
      <c r="K82" s="30"/>
      <c r="L82" s="30"/>
      <c r="M82" s="30"/>
      <c r="N82" s="11"/>
    </row>
    <row r="83" spans="1:14" ht="12.75">
      <c r="A83" s="12"/>
      <c r="B83" s="89" t="s">
        <v>278</v>
      </c>
      <c r="C83" s="13"/>
      <c r="D83" s="13"/>
      <c r="E83" s="30"/>
      <c r="F83" s="30"/>
      <c r="G83" s="30"/>
      <c r="H83" s="30"/>
      <c r="I83" s="30"/>
      <c r="J83" s="30"/>
      <c r="K83" s="30"/>
      <c r="L83" s="30"/>
      <c r="M83" s="30"/>
      <c r="N83" s="11"/>
    </row>
    <row r="84" spans="1:14" ht="12.75">
      <c r="A84" s="12"/>
      <c r="B84" s="13"/>
      <c r="C84" s="13" t="s">
        <v>310</v>
      </c>
      <c r="D84" s="13"/>
      <c r="E84" s="30"/>
      <c r="F84" s="30"/>
      <c r="G84" s="30"/>
      <c r="H84" s="30"/>
      <c r="I84" s="30"/>
      <c r="J84" s="30"/>
      <c r="K84" s="30">
        <v>13321</v>
      </c>
      <c r="L84" s="30"/>
      <c r="M84" s="30"/>
      <c r="N84" s="11"/>
    </row>
    <row r="85" spans="1:14" ht="12.75">
      <c r="A85" s="12"/>
      <c r="B85" s="13"/>
      <c r="C85" s="13" t="s">
        <v>311</v>
      </c>
      <c r="D85" s="13"/>
      <c r="E85" s="30"/>
      <c r="F85" s="30"/>
      <c r="G85" s="30"/>
      <c r="H85" s="30"/>
      <c r="I85" s="30"/>
      <c r="J85" s="30"/>
      <c r="K85" s="30">
        <v>456</v>
      </c>
      <c r="L85" s="30"/>
      <c r="M85" s="30"/>
      <c r="N85" s="11"/>
    </row>
    <row r="86" spans="1:14" ht="12.75">
      <c r="A86" s="12"/>
      <c r="B86" s="13"/>
      <c r="C86" s="13" t="s">
        <v>48</v>
      </c>
      <c r="D86" s="13"/>
      <c r="E86" s="30"/>
      <c r="F86" s="30"/>
      <c r="G86" s="30"/>
      <c r="H86" s="30"/>
      <c r="I86" s="30"/>
      <c r="J86" s="30"/>
      <c r="K86" s="78">
        <f>61+6319</f>
        <v>6380</v>
      </c>
      <c r="L86" s="30"/>
      <c r="M86" s="30"/>
      <c r="N86" s="11"/>
    </row>
    <row r="87" spans="1:14" ht="12.75">
      <c r="A87" s="12"/>
      <c r="B87" s="13"/>
      <c r="C87" s="13"/>
      <c r="D87" s="13"/>
      <c r="E87" s="30"/>
      <c r="F87" s="30"/>
      <c r="G87" s="30"/>
      <c r="H87" s="30"/>
      <c r="I87" s="30"/>
      <c r="J87" s="30"/>
      <c r="K87" s="30">
        <f>SUM(K84:K86)</f>
        <v>20157</v>
      </c>
      <c r="L87" s="30"/>
      <c r="M87" s="30"/>
      <c r="N87" s="11"/>
    </row>
    <row r="88" spans="1:14" ht="12.75">
      <c r="A88" s="12"/>
      <c r="B88" s="13"/>
      <c r="C88" s="42" t="s">
        <v>276</v>
      </c>
      <c r="D88" s="13"/>
      <c r="E88" s="30"/>
      <c r="F88" s="30"/>
      <c r="G88" s="30"/>
      <c r="H88" s="30"/>
      <c r="I88" s="30"/>
      <c r="J88" s="30"/>
      <c r="K88" s="30">
        <f>-159-6319</f>
        <v>-6478</v>
      </c>
      <c r="L88" s="30"/>
      <c r="M88" s="30"/>
      <c r="N88" s="11"/>
    </row>
    <row r="89" spans="1:14" ht="13.5" thickBot="1">
      <c r="A89" s="12"/>
      <c r="B89" s="13"/>
      <c r="C89" s="42" t="s">
        <v>244</v>
      </c>
      <c r="D89" s="13"/>
      <c r="E89" s="30"/>
      <c r="F89" s="30"/>
      <c r="G89" s="30"/>
      <c r="H89" s="30"/>
      <c r="I89" s="30"/>
      <c r="J89" s="30"/>
      <c r="K89" s="92">
        <f>+K87+K88</f>
        <v>13679</v>
      </c>
      <c r="L89" s="13"/>
      <c r="M89" s="13"/>
      <c r="N89" s="11"/>
    </row>
    <row r="90" spans="1:13" s="47" customFormat="1" ht="12.75">
      <c r="A90" s="75"/>
      <c r="B90" s="42"/>
      <c r="C90" s="13"/>
      <c r="D90" s="13"/>
      <c r="E90" s="13"/>
      <c r="F90" s="13"/>
      <c r="G90" s="13"/>
      <c r="I90" s="77"/>
      <c r="J90" s="76"/>
      <c r="K90" s="77"/>
      <c r="L90" s="76"/>
      <c r="M90" s="77"/>
    </row>
    <row r="91" spans="1:13" ht="12.75">
      <c r="A91" s="12" t="s">
        <v>82</v>
      </c>
      <c r="B91" s="12" t="s">
        <v>210</v>
      </c>
      <c r="C91" s="11"/>
      <c r="D91" s="11"/>
      <c r="E91" s="11"/>
      <c r="F91" s="27"/>
      <c r="G91" s="27"/>
      <c r="H91" s="27"/>
      <c r="I91" s="27"/>
      <c r="J91" s="27"/>
      <c r="K91" s="27"/>
      <c r="L91" s="27"/>
      <c r="M91" s="27"/>
    </row>
    <row r="92" spans="1:13" ht="12.75">
      <c r="A92" s="63"/>
      <c r="B92" t="s">
        <v>283</v>
      </c>
      <c r="C92" s="11"/>
      <c r="D92" s="11"/>
      <c r="E92" s="11"/>
      <c r="F92" s="27"/>
      <c r="G92" s="27"/>
      <c r="H92" s="27"/>
      <c r="I92" s="27"/>
      <c r="J92" s="27"/>
      <c r="K92" s="27"/>
      <c r="L92" s="27"/>
      <c r="M92" s="27"/>
    </row>
    <row r="93" spans="1:13" ht="12.75">
      <c r="A93" s="63"/>
      <c r="C93" s="11"/>
      <c r="D93" s="11"/>
      <c r="E93" s="11"/>
      <c r="F93" s="27"/>
      <c r="G93" s="27"/>
      <c r="H93" s="27"/>
      <c r="I93" s="27"/>
      <c r="J93" s="27"/>
      <c r="K93" s="27"/>
      <c r="L93" s="27"/>
      <c r="M93" s="27"/>
    </row>
    <row r="94" spans="1:13" ht="12.75">
      <c r="A94" s="12" t="s">
        <v>83</v>
      </c>
      <c r="B94" s="12" t="s">
        <v>54</v>
      </c>
      <c r="C94" s="11"/>
      <c r="D94" s="11"/>
      <c r="E94" s="11"/>
      <c r="F94" s="27"/>
      <c r="G94" s="27"/>
      <c r="H94" s="27"/>
      <c r="I94" s="27"/>
      <c r="J94" s="27"/>
      <c r="K94" s="27"/>
      <c r="L94" s="27"/>
      <c r="M94" s="27"/>
    </row>
    <row r="95" spans="1:13" ht="12.75">
      <c r="A95" s="12"/>
      <c r="B95" s="11" t="s">
        <v>155</v>
      </c>
      <c r="C95" s="11"/>
      <c r="D95" s="11"/>
      <c r="E95" s="11"/>
      <c r="F95" s="27"/>
      <c r="G95" s="27"/>
      <c r="H95" s="27"/>
      <c r="I95" s="27"/>
      <c r="J95" s="27"/>
      <c r="K95" s="27"/>
      <c r="L95" s="27"/>
      <c r="M95" s="27"/>
    </row>
    <row r="96" spans="1:13" ht="12.75">
      <c r="A96" s="12"/>
      <c r="B96" s="11" t="s">
        <v>279</v>
      </c>
      <c r="C96" s="11"/>
      <c r="D96" s="11"/>
      <c r="E96" s="11"/>
      <c r="F96" s="27"/>
      <c r="G96" s="27"/>
      <c r="H96" s="27"/>
      <c r="I96" s="27"/>
      <c r="J96" s="27"/>
      <c r="K96" s="27"/>
      <c r="L96" s="27"/>
      <c r="M96" s="27"/>
    </row>
    <row r="97" spans="1:13" ht="12.75">
      <c r="A97" s="12"/>
      <c r="B97" s="11"/>
      <c r="C97" s="11"/>
      <c r="D97" s="11"/>
      <c r="E97" s="11"/>
      <c r="F97" s="27"/>
      <c r="G97" s="27"/>
      <c r="H97" s="27"/>
      <c r="I97" s="27"/>
      <c r="J97" s="27"/>
      <c r="K97" s="27"/>
      <c r="L97" s="27"/>
      <c r="M97" s="27"/>
    </row>
    <row r="98" spans="2:13" ht="12.75">
      <c r="B98" s="11" t="s">
        <v>57</v>
      </c>
      <c r="C98" s="11" t="s">
        <v>312</v>
      </c>
      <c r="D98" s="11"/>
      <c r="E98" s="11"/>
      <c r="F98" s="27"/>
      <c r="G98" s="27"/>
      <c r="H98" s="27"/>
      <c r="I98" s="27"/>
      <c r="J98" s="27"/>
      <c r="K98" s="27"/>
      <c r="L98" s="27"/>
      <c r="M98" s="27"/>
    </row>
    <row r="99" spans="2:13" ht="12.75">
      <c r="B99" s="11"/>
      <c r="C99" s="11" t="s">
        <v>313</v>
      </c>
      <c r="D99" s="11"/>
      <c r="E99" s="11"/>
      <c r="F99" s="27"/>
      <c r="G99" s="27"/>
      <c r="H99" s="27"/>
      <c r="I99" s="27"/>
      <c r="J99" s="27"/>
      <c r="K99" s="27"/>
      <c r="L99" s="27"/>
      <c r="M99" s="27"/>
    </row>
    <row r="100" spans="2:13" ht="12.75">
      <c r="B100" s="11"/>
      <c r="C100" s="11" t="s">
        <v>314</v>
      </c>
      <c r="D100" s="11"/>
      <c r="E100" s="11"/>
      <c r="F100" s="27"/>
      <c r="G100" s="27"/>
      <c r="H100" s="27"/>
      <c r="I100" s="27"/>
      <c r="J100" s="27"/>
      <c r="K100" s="27"/>
      <c r="L100" s="27"/>
      <c r="M100" s="27"/>
    </row>
    <row r="101" spans="1:13" ht="12.75">
      <c r="A101" s="12"/>
      <c r="C101" s="11"/>
      <c r="D101" s="11"/>
      <c r="E101" s="11"/>
      <c r="F101" s="27"/>
      <c r="G101" s="27"/>
      <c r="H101" s="27"/>
      <c r="I101" s="27"/>
      <c r="J101" s="27"/>
      <c r="K101" s="27"/>
      <c r="L101" s="27"/>
      <c r="M101" s="27"/>
    </row>
    <row r="102" spans="1:13" ht="12.75">
      <c r="A102" s="12" t="s">
        <v>84</v>
      </c>
      <c r="B102" s="12" t="s">
        <v>40</v>
      </c>
      <c r="C102" s="11"/>
      <c r="D102" s="11"/>
      <c r="E102" s="11"/>
      <c r="F102" s="27"/>
      <c r="G102" s="27"/>
      <c r="H102" s="27"/>
      <c r="I102" s="27"/>
      <c r="J102" s="27"/>
      <c r="K102" s="27"/>
      <c r="L102" s="27"/>
      <c r="M102" s="27"/>
    </row>
    <row r="103" spans="1:13" ht="12.75">
      <c r="A103" s="12"/>
      <c r="B103" s="11" t="s">
        <v>174</v>
      </c>
      <c r="C103" s="11"/>
      <c r="D103" s="11"/>
      <c r="E103" s="11"/>
      <c r="F103" s="27"/>
      <c r="G103" s="27"/>
      <c r="H103" s="27"/>
      <c r="I103" s="27"/>
      <c r="J103" s="27"/>
      <c r="K103" s="27"/>
      <c r="L103" s="27"/>
      <c r="M103" s="27"/>
    </row>
    <row r="104" spans="1:13" ht="12.75">
      <c r="A104" s="12"/>
      <c r="B104" s="11" t="s">
        <v>175</v>
      </c>
      <c r="C104" s="11"/>
      <c r="D104" s="11"/>
      <c r="E104" s="11"/>
      <c r="F104" s="27"/>
      <c r="G104" s="27"/>
      <c r="H104" s="27"/>
      <c r="I104" s="27"/>
      <c r="J104" s="27"/>
      <c r="K104" s="27"/>
      <c r="L104" s="27"/>
      <c r="M104" s="27"/>
    </row>
    <row r="105" spans="1:13" ht="12.75">
      <c r="A105" s="12"/>
      <c r="B105" s="11"/>
      <c r="C105" s="11"/>
      <c r="D105" s="11"/>
      <c r="E105" s="11"/>
      <c r="F105" s="27"/>
      <c r="G105" s="27"/>
      <c r="H105" s="27"/>
      <c r="I105" s="27"/>
      <c r="J105" s="27"/>
      <c r="K105" s="27"/>
      <c r="L105" s="27"/>
      <c r="M105" s="27"/>
    </row>
    <row r="106" spans="1:13" ht="12.75">
      <c r="A106" s="12"/>
      <c r="B106" s="11" t="s">
        <v>57</v>
      </c>
      <c r="C106" t="s">
        <v>280</v>
      </c>
      <c r="E106" s="11"/>
      <c r="F106" s="27"/>
      <c r="G106" s="27"/>
      <c r="H106" s="27"/>
      <c r="I106" s="27"/>
      <c r="J106" s="27"/>
      <c r="K106" s="27"/>
      <c r="L106" s="27"/>
      <c r="M106" s="27"/>
    </row>
    <row r="107" spans="1:13" ht="12.75">
      <c r="A107" s="12"/>
      <c r="C107" t="s">
        <v>281</v>
      </c>
      <c r="E107" s="11"/>
      <c r="F107" s="27"/>
      <c r="G107" s="27"/>
      <c r="H107" s="27"/>
      <c r="I107" s="27"/>
      <c r="J107" s="27"/>
      <c r="K107" s="27"/>
      <c r="L107" s="27"/>
      <c r="M107" s="27"/>
    </row>
    <row r="108" spans="1:13" ht="12.75">
      <c r="A108" s="12"/>
      <c r="C108" t="s">
        <v>282</v>
      </c>
      <c r="E108" s="11"/>
      <c r="F108" s="27"/>
      <c r="G108" s="27"/>
      <c r="H108" s="27"/>
      <c r="I108" s="27"/>
      <c r="J108" s="27"/>
      <c r="K108" s="27"/>
      <c r="L108" s="27"/>
      <c r="M108" s="27"/>
    </row>
    <row r="109" spans="1:13" ht="12.75">
      <c r="A109" s="12"/>
      <c r="C109" s="11"/>
      <c r="D109" s="11"/>
      <c r="E109" s="11"/>
      <c r="F109" s="27"/>
      <c r="G109" s="27"/>
      <c r="H109" s="27"/>
      <c r="I109" s="27"/>
      <c r="J109" s="27"/>
      <c r="K109" s="27"/>
      <c r="L109" s="27"/>
      <c r="M109" s="27"/>
    </row>
    <row r="110" spans="1:13" ht="12.75">
      <c r="A110" s="12" t="s">
        <v>85</v>
      </c>
      <c r="B110" s="12" t="s">
        <v>86</v>
      </c>
      <c r="C110" s="11"/>
      <c r="D110" s="11"/>
      <c r="E110" s="11"/>
      <c r="F110" s="27"/>
      <c r="G110" s="27"/>
      <c r="H110" s="27"/>
      <c r="I110" s="27"/>
      <c r="J110" s="27"/>
      <c r="K110" s="27"/>
      <c r="L110" s="27"/>
      <c r="M110" s="27"/>
    </row>
    <row r="111" spans="1:13" ht="12.75">
      <c r="A111" s="12"/>
      <c r="B111" t="s">
        <v>163</v>
      </c>
      <c r="C111" s="11"/>
      <c r="D111" s="11"/>
      <c r="E111" s="11"/>
      <c r="F111" s="27"/>
      <c r="G111" s="27"/>
      <c r="H111" s="27"/>
      <c r="I111" s="27"/>
      <c r="J111" s="27"/>
      <c r="K111" s="27"/>
      <c r="L111" s="27"/>
      <c r="M111" s="27"/>
    </row>
    <row r="112" spans="1:13" ht="12.75">
      <c r="A112" s="63"/>
      <c r="B112" s="11" t="s">
        <v>164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63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63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63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63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63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63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63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63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63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63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.75">
      <c r="A123" s="12" t="s">
        <v>180</v>
      </c>
      <c r="B123" s="12" t="s">
        <v>229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2.75">
      <c r="A124" s="63"/>
      <c r="B124" s="11"/>
      <c r="C124" s="11"/>
      <c r="D124" s="11"/>
      <c r="E124" s="11"/>
      <c r="F124" s="11"/>
      <c r="G124" s="11"/>
      <c r="H124" s="11"/>
      <c r="J124" s="11"/>
      <c r="K124" s="4" t="s">
        <v>181</v>
      </c>
      <c r="L124" s="11"/>
      <c r="M124" s="11"/>
    </row>
    <row r="125" spans="1:13" ht="12.75">
      <c r="A125" s="63"/>
      <c r="B125" s="11"/>
      <c r="C125" s="11"/>
      <c r="D125" s="11"/>
      <c r="E125" s="11"/>
      <c r="F125" s="11"/>
      <c r="G125" s="11"/>
      <c r="H125" s="11"/>
      <c r="J125" s="11"/>
      <c r="K125" s="69" t="str">
        <f>+'Income '!G14</f>
        <v>31/03/03</v>
      </c>
      <c r="L125" s="11"/>
      <c r="M125" s="11"/>
    </row>
    <row r="126" spans="1:13" ht="12.75">
      <c r="A126" s="63"/>
      <c r="B126" s="11"/>
      <c r="C126" s="11"/>
      <c r="D126" s="11"/>
      <c r="E126" s="11"/>
      <c r="F126" s="11"/>
      <c r="G126" s="11"/>
      <c r="H126" s="11"/>
      <c r="J126" s="11"/>
      <c r="K126" s="4" t="s">
        <v>13</v>
      </c>
      <c r="L126" s="11"/>
      <c r="M126" s="11"/>
    </row>
    <row r="127" spans="1:13" ht="12" customHeight="1">
      <c r="A127" s="63"/>
      <c r="B127" s="11" t="s">
        <v>182</v>
      </c>
      <c r="C127" s="11"/>
      <c r="D127" s="11"/>
      <c r="E127" s="11"/>
      <c r="F127" s="11"/>
      <c r="G127" s="11"/>
      <c r="H127" s="11"/>
      <c r="J127" s="11"/>
      <c r="K127" s="11"/>
      <c r="L127" s="11"/>
      <c r="M127" s="11"/>
    </row>
    <row r="128" spans="1:13" ht="12" customHeight="1">
      <c r="A128" s="63"/>
      <c r="B128" s="11"/>
      <c r="C128" s="11" t="s">
        <v>230</v>
      </c>
      <c r="D128" s="11"/>
      <c r="E128" s="11"/>
      <c r="F128" s="11"/>
      <c r="G128" s="11"/>
      <c r="H128" s="11"/>
      <c r="J128" s="11"/>
      <c r="K128" s="27">
        <v>925</v>
      </c>
      <c r="L128" s="11"/>
      <c r="M128" s="11"/>
    </row>
    <row r="129" spans="1:13" ht="12.75">
      <c r="A129" s="63"/>
      <c r="C129" s="11" t="s">
        <v>231</v>
      </c>
      <c r="D129" s="11"/>
      <c r="E129" s="11"/>
      <c r="F129" s="11"/>
      <c r="G129" s="11"/>
      <c r="H129" s="11"/>
      <c r="J129" s="11"/>
      <c r="K129" s="27">
        <v>5250</v>
      </c>
      <c r="L129" s="11"/>
      <c r="M129" s="11"/>
    </row>
    <row r="130" spans="1:13" ht="13.5" thickBot="1">
      <c r="A130" s="63"/>
      <c r="C130" s="11"/>
      <c r="D130" s="11"/>
      <c r="E130" s="11"/>
      <c r="F130" s="11"/>
      <c r="G130" s="11"/>
      <c r="H130" s="11"/>
      <c r="J130" s="11"/>
      <c r="K130" s="92">
        <f>+K129+K128</f>
        <v>6175</v>
      </c>
      <c r="L130" s="11"/>
      <c r="M130" s="11"/>
    </row>
    <row r="131" spans="1:13" ht="12.75">
      <c r="A131" s="63"/>
      <c r="B131" s="11" t="s">
        <v>183</v>
      </c>
      <c r="C131" s="11"/>
      <c r="D131" s="11"/>
      <c r="E131" s="11"/>
      <c r="F131" s="11"/>
      <c r="G131" s="11"/>
      <c r="H131" s="11"/>
      <c r="J131" s="11"/>
      <c r="K131" s="30"/>
      <c r="L131" s="11"/>
      <c r="M131" s="11"/>
    </row>
    <row r="132" spans="1:13" ht="12.75">
      <c r="A132" s="63"/>
      <c r="B132" s="11"/>
      <c r="C132" s="11" t="s">
        <v>230</v>
      </c>
      <c r="D132" s="11"/>
      <c r="E132" s="11"/>
      <c r="F132" s="11"/>
      <c r="G132" s="11"/>
      <c r="H132" s="11"/>
      <c r="J132" s="11"/>
      <c r="K132" s="30">
        <v>1119</v>
      </c>
      <c r="L132" s="11"/>
      <c r="M132" s="11"/>
    </row>
    <row r="133" spans="1:13" ht="12.75">
      <c r="A133" s="63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.75">
      <c r="A134" s="12" t="s">
        <v>184</v>
      </c>
      <c r="B134" s="12" t="s">
        <v>185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2.75">
      <c r="A135" s="12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2.75">
      <c r="A136" s="12"/>
      <c r="B136" s="11" t="s">
        <v>186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1.25" customHeight="1">
      <c r="A137" s="12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2.75">
      <c r="A138" s="12"/>
      <c r="B138" s="11"/>
      <c r="C138" s="11"/>
      <c r="D138" s="11"/>
      <c r="E138" s="11"/>
      <c r="F138" s="11"/>
      <c r="G138" s="11"/>
      <c r="H138" s="11"/>
      <c r="J138" s="11"/>
      <c r="K138" s="4" t="s">
        <v>6</v>
      </c>
      <c r="L138" s="11"/>
      <c r="M138" s="11"/>
    </row>
    <row r="139" spans="1:13" ht="12.75">
      <c r="A139" s="12"/>
      <c r="B139" s="11"/>
      <c r="C139" s="11"/>
      <c r="D139" s="11"/>
      <c r="E139" s="11"/>
      <c r="F139" s="11"/>
      <c r="G139" s="11"/>
      <c r="H139" s="11"/>
      <c r="J139" s="11"/>
      <c r="K139" s="4" t="s">
        <v>61</v>
      </c>
      <c r="L139" s="11"/>
      <c r="M139" s="11"/>
    </row>
    <row r="140" spans="1:13" ht="12.75">
      <c r="A140" s="12"/>
      <c r="B140" s="11"/>
      <c r="C140" s="11"/>
      <c r="D140" s="11"/>
      <c r="E140" s="11"/>
      <c r="F140" s="11"/>
      <c r="G140" s="11"/>
      <c r="H140" s="11"/>
      <c r="J140" s="11"/>
      <c r="K140" s="69" t="str">
        <f>+K125</f>
        <v>31/03/03</v>
      </c>
      <c r="L140" s="11"/>
      <c r="M140" s="11"/>
    </row>
    <row r="141" spans="1:13" ht="12.75">
      <c r="A141" s="12"/>
      <c r="B141" s="11"/>
      <c r="C141" s="11"/>
      <c r="D141" s="11"/>
      <c r="E141" s="11"/>
      <c r="F141" s="11"/>
      <c r="G141" s="11"/>
      <c r="H141" s="11"/>
      <c r="J141" s="11"/>
      <c r="K141" s="4" t="s">
        <v>13</v>
      </c>
      <c r="L141" s="11"/>
      <c r="M141" s="11"/>
    </row>
    <row r="142" spans="1:13" ht="10.5" customHeight="1">
      <c r="A142" s="12"/>
      <c r="B142" s="11"/>
      <c r="C142" s="11"/>
      <c r="D142" s="11"/>
      <c r="E142" s="11"/>
      <c r="F142" s="11"/>
      <c r="G142" s="11"/>
      <c r="H142" s="11"/>
      <c r="J142" s="11"/>
      <c r="K142" s="49"/>
      <c r="L142" s="11"/>
      <c r="M142" s="11"/>
    </row>
    <row r="143" spans="1:13" ht="12.75">
      <c r="A143" s="12"/>
      <c r="B143" s="11" t="s">
        <v>187</v>
      </c>
      <c r="C143" s="11"/>
      <c r="D143" s="11"/>
      <c r="E143" s="11"/>
      <c r="F143" s="11"/>
      <c r="G143" s="11"/>
      <c r="H143" s="11"/>
      <c r="J143" s="11"/>
      <c r="K143" s="45">
        <v>342</v>
      </c>
      <c r="L143" s="11"/>
      <c r="M143" s="11"/>
    </row>
    <row r="144" spans="1:13" ht="12.75">
      <c r="A144" s="12"/>
      <c r="B144" s="11" t="s">
        <v>188</v>
      </c>
      <c r="C144" s="11"/>
      <c r="D144" s="11"/>
      <c r="E144" s="11"/>
      <c r="F144" s="11"/>
      <c r="G144" s="11"/>
      <c r="H144" s="11"/>
      <c r="J144" s="11"/>
      <c r="K144" s="45">
        <v>257</v>
      </c>
      <c r="L144" s="11"/>
      <c r="M144" s="11"/>
    </row>
    <row r="145" spans="1:13" ht="13.5" thickBot="1">
      <c r="A145" s="12"/>
      <c r="B145" s="11"/>
      <c r="C145" s="11"/>
      <c r="D145" s="11"/>
      <c r="E145" s="11"/>
      <c r="F145" s="11"/>
      <c r="G145" s="11"/>
      <c r="H145" s="11"/>
      <c r="J145" s="11"/>
      <c r="K145" s="93">
        <f>SUM(K143:K144)</f>
        <v>599</v>
      </c>
      <c r="L145" s="11"/>
      <c r="M145" s="11"/>
    </row>
    <row r="146" spans="1:13" ht="12.75">
      <c r="A146" s="12"/>
      <c r="B146" s="11"/>
      <c r="C146" s="11"/>
      <c r="D146" s="11"/>
      <c r="E146" s="11"/>
      <c r="F146" s="11"/>
      <c r="G146" s="11"/>
      <c r="H146" s="11"/>
      <c r="I146" s="28"/>
      <c r="J146" s="11"/>
      <c r="K146" s="11"/>
      <c r="L146" s="11"/>
      <c r="M146" s="11"/>
    </row>
    <row r="147" spans="1:13" ht="12.75">
      <c r="A147" s="12" t="s">
        <v>189</v>
      </c>
      <c r="B147" s="12" t="s">
        <v>190</v>
      </c>
      <c r="C147" s="11"/>
      <c r="D147" s="11"/>
      <c r="E147" s="11"/>
      <c r="F147" s="11"/>
      <c r="G147" s="11"/>
      <c r="H147" s="11"/>
      <c r="I147" s="28"/>
      <c r="J147" s="11"/>
      <c r="K147" s="11"/>
      <c r="L147" s="11"/>
      <c r="M147" s="11"/>
    </row>
    <row r="148" spans="1:15" ht="12.75">
      <c r="A148" s="11"/>
      <c r="B148" s="11"/>
      <c r="C148" s="11"/>
      <c r="D148" s="11"/>
      <c r="E148" s="11"/>
      <c r="F148" s="11"/>
      <c r="G148" s="11"/>
      <c r="H148" s="11"/>
      <c r="I148" s="28"/>
      <c r="J148" s="11"/>
      <c r="K148" s="4" t="s">
        <v>6</v>
      </c>
      <c r="L148" s="11"/>
      <c r="M148" s="11"/>
      <c r="N148" s="11"/>
      <c r="O148" s="11"/>
    </row>
    <row r="149" spans="1:15" ht="12.75">
      <c r="A149" s="11"/>
      <c r="B149" s="11"/>
      <c r="C149" s="11"/>
      <c r="D149" s="11"/>
      <c r="E149" s="11"/>
      <c r="F149" s="11"/>
      <c r="G149" s="11"/>
      <c r="H149" s="11"/>
      <c r="I149" s="28"/>
      <c r="J149" s="11"/>
      <c r="K149" s="4" t="s">
        <v>61</v>
      </c>
      <c r="L149" s="11"/>
      <c r="M149" s="11"/>
      <c r="N149" s="11"/>
      <c r="O149" s="11"/>
    </row>
    <row r="150" spans="1:15" ht="12.75">
      <c r="A150" s="11"/>
      <c r="B150" s="11"/>
      <c r="C150" s="11"/>
      <c r="D150" s="11"/>
      <c r="E150" s="11"/>
      <c r="F150" s="11"/>
      <c r="G150" s="11"/>
      <c r="H150" s="11"/>
      <c r="I150" s="28"/>
      <c r="J150" s="11"/>
      <c r="K150" s="69" t="str">
        <f>+K140</f>
        <v>31/03/03</v>
      </c>
      <c r="L150" s="11"/>
      <c r="M150" s="11"/>
      <c r="N150" s="11"/>
      <c r="O150" s="11"/>
    </row>
    <row r="151" spans="1:15" ht="11.25" customHeight="1">
      <c r="A151" s="11"/>
      <c r="B151" s="11"/>
      <c r="C151" s="11"/>
      <c r="D151" s="11"/>
      <c r="E151" s="11"/>
      <c r="F151" s="11"/>
      <c r="G151" s="11"/>
      <c r="H151" s="11"/>
      <c r="I151" s="28"/>
      <c r="J151" s="11"/>
      <c r="K151" s="4" t="s">
        <v>13</v>
      </c>
      <c r="L151" s="11"/>
      <c r="M151" s="11"/>
      <c r="N151" s="11"/>
      <c r="O151" s="11"/>
    </row>
    <row r="152" spans="1:15" ht="12.75">
      <c r="A152" s="11"/>
      <c r="B152" s="11" t="s">
        <v>191</v>
      </c>
      <c r="C152" s="11"/>
      <c r="D152" s="11"/>
      <c r="E152" s="11"/>
      <c r="F152" s="11"/>
      <c r="G152" s="11"/>
      <c r="H152" s="11"/>
      <c r="I152" s="28"/>
      <c r="J152" s="11"/>
      <c r="K152" s="11"/>
      <c r="L152" s="11"/>
      <c r="M152" s="11"/>
      <c r="N152" s="11"/>
      <c r="O152" s="11"/>
    </row>
    <row r="153" spans="1:15" ht="12.75">
      <c r="A153" s="11"/>
      <c r="B153" s="11"/>
      <c r="C153" s="11" t="s">
        <v>192</v>
      </c>
      <c r="D153" s="11"/>
      <c r="E153" s="11"/>
      <c r="F153" s="11"/>
      <c r="G153" s="11"/>
      <c r="H153" s="11"/>
      <c r="I153" s="28"/>
      <c r="J153" s="11"/>
      <c r="K153" s="27">
        <v>-312</v>
      </c>
      <c r="L153" s="11"/>
      <c r="M153" s="11"/>
      <c r="N153" s="11"/>
      <c r="O153" s="11"/>
    </row>
    <row r="154" spans="1:15" ht="12.75">
      <c r="A154" s="11"/>
      <c r="B154" s="11"/>
      <c r="C154" s="11" t="s">
        <v>193</v>
      </c>
      <c r="D154" s="11"/>
      <c r="E154" s="11"/>
      <c r="F154" s="11"/>
      <c r="G154" s="11"/>
      <c r="H154" s="11"/>
      <c r="I154" s="28"/>
      <c r="J154" s="11"/>
      <c r="K154" s="27">
        <v>-367</v>
      </c>
      <c r="L154" s="11"/>
      <c r="M154" s="11"/>
      <c r="N154" s="11"/>
      <c r="O154" s="11"/>
    </row>
    <row r="155" spans="1:15" ht="12.75">
      <c r="A155" s="11"/>
      <c r="B155" s="11"/>
      <c r="C155" s="11" t="s">
        <v>198</v>
      </c>
      <c r="D155" s="11"/>
      <c r="E155" s="11"/>
      <c r="F155" s="11"/>
      <c r="G155" s="11"/>
      <c r="H155" s="11"/>
      <c r="I155" s="28"/>
      <c r="J155" s="11"/>
      <c r="K155" s="27">
        <v>-170</v>
      </c>
      <c r="L155" s="11"/>
      <c r="M155" s="11"/>
      <c r="N155" s="11"/>
      <c r="O155" s="11"/>
    </row>
    <row r="156" spans="1:15" ht="12.75">
      <c r="A156" s="11"/>
      <c r="B156" s="11"/>
      <c r="C156" s="11" t="s">
        <v>214</v>
      </c>
      <c r="D156" s="11"/>
      <c r="E156" s="11"/>
      <c r="F156" s="11"/>
      <c r="G156" s="11"/>
      <c r="H156" s="11"/>
      <c r="I156" s="28"/>
      <c r="J156" s="11"/>
      <c r="K156" s="27">
        <v>-17</v>
      </c>
      <c r="L156" s="11"/>
      <c r="M156" s="11"/>
      <c r="N156" s="11"/>
      <c r="O156" s="11"/>
    </row>
    <row r="157" spans="1:15" ht="12.75">
      <c r="A157" s="11"/>
      <c r="B157" s="11"/>
      <c r="C157" s="11" t="s">
        <v>196</v>
      </c>
      <c r="D157" s="11"/>
      <c r="E157" s="11"/>
      <c r="F157" s="11"/>
      <c r="G157" s="11"/>
      <c r="H157" s="11"/>
      <c r="I157" s="28"/>
      <c r="J157" s="11"/>
      <c r="K157" s="27">
        <v>-17</v>
      </c>
      <c r="L157" s="11"/>
      <c r="M157" s="11"/>
      <c r="N157" s="11"/>
      <c r="O157" s="11"/>
    </row>
    <row r="158" spans="1:15" ht="12.75">
      <c r="A158" s="11"/>
      <c r="B158" s="11"/>
      <c r="C158" s="11" t="s">
        <v>194</v>
      </c>
      <c r="D158" s="11"/>
      <c r="E158" s="11"/>
      <c r="F158" s="11"/>
      <c r="G158" s="11"/>
      <c r="H158" s="11"/>
      <c r="I158" s="28"/>
      <c r="J158" s="11"/>
      <c r="K158" s="27">
        <v>37</v>
      </c>
      <c r="L158" s="11"/>
      <c r="M158" s="11"/>
      <c r="N158" s="11"/>
      <c r="O158" s="11"/>
    </row>
    <row r="159" spans="1:15" ht="9.75" customHeight="1">
      <c r="A159" s="11"/>
      <c r="B159" s="11"/>
      <c r="C159" s="11"/>
      <c r="D159" s="11"/>
      <c r="E159" s="11"/>
      <c r="F159" s="11"/>
      <c r="G159" s="11"/>
      <c r="H159" s="11"/>
      <c r="I159" s="28"/>
      <c r="J159" s="11"/>
      <c r="K159" s="27"/>
      <c r="L159" s="11"/>
      <c r="M159" s="11"/>
      <c r="N159" s="11"/>
      <c r="O159" s="11"/>
    </row>
    <row r="160" spans="1:15" ht="12.75">
      <c r="A160" s="11"/>
      <c r="B160" s="11" t="s">
        <v>195</v>
      </c>
      <c r="C160" s="11"/>
      <c r="D160" s="11"/>
      <c r="E160" s="11"/>
      <c r="F160" s="11"/>
      <c r="G160" s="11"/>
      <c r="H160" s="11"/>
      <c r="I160" s="28"/>
      <c r="J160" s="11"/>
      <c r="K160" s="27"/>
      <c r="L160" s="11"/>
      <c r="M160" s="11"/>
      <c r="N160" s="11"/>
      <c r="O160" s="11"/>
    </row>
    <row r="161" spans="1:15" ht="12.75">
      <c r="A161" s="11"/>
      <c r="B161" s="11"/>
      <c r="C161" s="11" t="s">
        <v>193</v>
      </c>
      <c r="D161" s="11"/>
      <c r="E161" s="11"/>
      <c r="F161" s="11"/>
      <c r="G161" s="11"/>
      <c r="H161" s="11"/>
      <c r="I161" s="28"/>
      <c r="J161" s="11"/>
      <c r="K161" s="27">
        <v>-434</v>
      </c>
      <c r="L161" s="11"/>
      <c r="M161" s="11"/>
      <c r="N161" s="11"/>
      <c r="O161" s="11"/>
    </row>
    <row r="162" spans="1:15" ht="12.75">
      <c r="A162" s="11"/>
      <c r="B162" s="11"/>
      <c r="C162" s="11" t="s">
        <v>196</v>
      </c>
      <c r="D162" s="11"/>
      <c r="E162" s="11"/>
      <c r="F162" s="11"/>
      <c r="G162" s="11"/>
      <c r="H162" s="11"/>
      <c r="I162" s="28"/>
      <c r="J162" s="11"/>
      <c r="K162" s="27">
        <v>-8</v>
      </c>
      <c r="L162" s="11"/>
      <c r="M162" s="11"/>
      <c r="N162" s="11"/>
      <c r="O162" s="11"/>
    </row>
    <row r="163" spans="1:15" ht="9.75" customHeight="1">
      <c r="A163" s="11"/>
      <c r="B163" s="11"/>
      <c r="C163" s="11"/>
      <c r="D163" s="11"/>
      <c r="E163" s="11"/>
      <c r="F163" s="11"/>
      <c r="G163" s="11"/>
      <c r="H163" s="11"/>
      <c r="I163" s="28"/>
      <c r="J163" s="11"/>
      <c r="K163" s="27"/>
      <c r="L163" s="11"/>
      <c r="M163" s="11"/>
      <c r="N163" s="11"/>
      <c r="O163" s="11"/>
    </row>
    <row r="164" spans="1:15" ht="12.75">
      <c r="A164" s="11"/>
      <c r="B164" s="11" t="s">
        <v>197</v>
      </c>
      <c r="C164" s="11"/>
      <c r="D164" s="11"/>
      <c r="E164" s="11"/>
      <c r="F164" s="11"/>
      <c r="G164" s="11"/>
      <c r="H164" s="11"/>
      <c r="I164" s="28"/>
      <c r="J164" s="11"/>
      <c r="K164" s="51"/>
      <c r="L164" s="11"/>
      <c r="M164" s="11"/>
      <c r="N164" s="11"/>
      <c r="O164" s="11"/>
    </row>
    <row r="165" spans="1:15" ht="12.75">
      <c r="A165" s="11"/>
      <c r="B165" s="11"/>
      <c r="C165" s="11" t="s">
        <v>193</v>
      </c>
      <c r="D165" s="11"/>
      <c r="E165" s="11"/>
      <c r="F165" s="11"/>
      <c r="G165" s="11"/>
      <c r="H165" s="11"/>
      <c r="I165" s="28"/>
      <c r="J165" s="11"/>
      <c r="K165" s="27">
        <v>-61</v>
      </c>
      <c r="L165" s="11"/>
      <c r="M165" s="11"/>
      <c r="N165" s="11"/>
      <c r="O165" s="11"/>
    </row>
    <row r="166" spans="1:15" ht="9.75" customHeight="1">
      <c r="A166" s="11"/>
      <c r="B166" s="11"/>
      <c r="C166" s="11"/>
      <c r="D166" s="11"/>
      <c r="E166" s="11"/>
      <c r="F166" s="11"/>
      <c r="G166" s="11"/>
      <c r="H166" s="11"/>
      <c r="I166" s="28"/>
      <c r="J166" s="11"/>
      <c r="K166" s="27"/>
      <c r="L166" s="11"/>
      <c r="M166" s="11"/>
      <c r="N166" s="11"/>
      <c r="O166" s="11"/>
    </row>
    <row r="167" spans="1:15" ht="12.75">
      <c r="A167" s="11"/>
      <c r="B167" s="11" t="s">
        <v>209</v>
      </c>
      <c r="C167" s="11"/>
      <c r="D167" s="11"/>
      <c r="E167" s="11"/>
      <c r="F167" s="11"/>
      <c r="G167" s="11"/>
      <c r="H167" s="11"/>
      <c r="I167" s="28"/>
      <c r="J167" s="11"/>
      <c r="K167" s="51"/>
      <c r="L167" s="11"/>
      <c r="M167" s="11"/>
      <c r="N167" s="11"/>
      <c r="O167" s="11"/>
    </row>
    <row r="168" spans="1:15" ht="12.75">
      <c r="A168" s="11"/>
      <c r="B168" s="11"/>
      <c r="C168" s="11" t="s">
        <v>205</v>
      </c>
      <c r="D168" s="11"/>
      <c r="E168" s="11"/>
      <c r="F168" s="11"/>
      <c r="G168" s="11"/>
      <c r="H168" s="11"/>
      <c r="I168" s="28"/>
      <c r="J168" s="11"/>
      <c r="K168" s="27">
        <v>11</v>
      </c>
      <c r="L168" s="11"/>
      <c r="M168" s="11"/>
      <c r="N168" s="11"/>
      <c r="O168" s="11"/>
    </row>
    <row r="169" spans="1:15" ht="9.75" customHeight="1">
      <c r="A169" s="11"/>
      <c r="B169" s="11"/>
      <c r="C169" s="11"/>
      <c r="D169" s="11"/>
      <c r="E169" s="11"/>
      <c r="F169" s="11"/>
      <c r="G169" s="11"/>
      <c r="H169" s="11"/>
      <c r="I169" s="28"/>
      <c r="J169" s="11"/>
      <c r="K169" s="27"/>
      <c r="L169" s="11"/>
      <c r="M169" s="11"/>
      <c r="N169" s="11"/>
      <c r="O169" s="11"/>
    </row>
    <row r="170" spans="1:15" ht="12.75">
      <c r="A170" s="11"/>
      <c r="B170" s="11" t="s">
        <v>202</v>
      </c>
      <c r="C170" s="11"/>
      <c r="D170" s="11"/>
      <c r="E170" s="11"/>
      <c r="F170" s="11"/>
      <c r="G170" s="11"/>
      <c r="H170" s="11"/>
      <c r="I170" s="28"/>
      <c r="J170" s="11"/>
      <c r="K170" s="51"/>
      <c r="L170" s="11"/>
      <c r="M170" s="11"/>
      <c r="N170" s="11"/>
      <c r="O170" s="11"/>
    </row>
    <row r="171" spans="1:15" ht="12.75">
      <c r="A171" s="11"/>
      <c r="B171" s="11"/>
      <c r="C171" s="11" t="s">
        <v>200</v>
      </c>
      <c r="D171" s="11"/>
      <c r="E171" s="11"/>
      <c r="F171" s="11"/>
      <c r="G171" s="11"/>
      <c r="H171" s="11"/>
      <c r="I171" s="28"/>
      <c r="J171" s="11"/>
      <c r="K171" s="27">
        <v>98</v>
      </c>
      <c r="L171" s="11"/>
      <c r="M171" s="11"/>
      <c r="N171" s="11"/>
      <c r="O171" s="11"/>
    </row>
    <row r="172" spans="1:15" ht="10.5" customHeight="1">
      <c r="A172" s="11"/>
      <c r="B172" s="11"/>
      <c r="C172" s="11"/>
      <c r="D172" s="11"/>
      <c r="E172" s="11"/>
      <c r="F172" s="11"/>
      <c r="G172" s="11"/>
      <c r="H172" s="11"/>
      <c r="I172" s="28"/>
      <c r="J172" s="11"/>
      <c r="K172" s="27"/>
      <c r="L172" s="11"/>
      <c r="M172" s="11"/>
      <c r="N172" s="11"/>
      <c r="O172" s="11"/>
    </row>
    <row r="173" spans="1:15" ht="12.75">
      <c r="A173" s="11"/>
      <c r="B173" s="11" t="s">
        <v>203</v>
      </c>
      <c r="C173" s="11"/>
      <c r="D173" s="11"/>
      <c r="E173" s="11"/>
      <c r="F173" s="11"/>
      <c r="G173" s="11"/>
      <c r="H173" s="11"/>
      <c r="I173" s="28"/>
      <c r="J173" s="11"/>
      <c r="K173" s="27"/>
      <c r="L173" s="11"/>
      <c r="M173" s="11"/>
      <c r="N173" s="11"/>
      <c r="O173" s="11"/>
    </row>
    <row r="174" spans="1:15" ht="12.75">
      <c r="A174" s="11"/>
      <c r="B174" s="11"/>
      <c r="C174" s="11" t="s">
        <v>201</v>
      </c>
      <c r="D174" s="11"/>
      <c r="E174" s="11"/>
      <c r="F174" s="11"/>
      <c r="G174" s="11"/>
      <c r="H174" s="11"/>
      <c r="I174" s="28"/>
      <c r="J174" s="11"/>
      <c r="K174" s="27">
        <v>51</v>
      </c>
      <c r="L174" s="11"/>
      <c r="M174" s="11"/>
      <c r="N174" s="11"/>
      <c r="O174" s="11"/>
    </row>
    <row r="175" spans="1:15" ht="9.75" customHeight="1">
      <c r="A175" s="11"/>
      <c r="B175" s="11"/>
      <c r="C175" s="11"/>
      <c r="D175" s="11"/>
      <c r="E175" s="11"/>
      <c r="F175" s="11"/>
      <c r="G175" s="11"/>
      <c r="H175" s="11"/>
      <c r="I175" s="28"/>
      <c r="J175" s="11"/>
      <c r="K175" s="27"/>
      <c r="L175" s="11"/>
      <c r="M175" s="11"/>
      <c r="N175" s="11"/>
      <c r="O175" s="11"/>
    </row>
    <row r="176" spans="1:15" ht="12.75">
      <c r="A176" s="11"/>
      <c r="B176" s="11" t="s">
        <v>199</v>
      </c>
      <c r="C176" s="11"/>
      <c r="D176" s="11"/>
      <c r="E176" s="11"/>
      <c r="F176" s="11"/>
      <c r="G176" s="11"/>
      <c r="H176" s="11"/>
      <c r="I176" s="28"/>
      <c r="J176" s="11"/>
      <c r="K176" s="51"/>
      <c r="L176" s="11"/>
      <c r="M176" s="11"/>
      <c r="N176" s="11"/>
      <c r="O176" s="11"/>
    </row>
    <row r="177" spans="1:15" ht="12.75">
      <c r="A177" s="14"/>
      <c r="B177" s="11"/>
      <c r="C177" s="11" t="s">
        <v>201</v>
      </c>
      <c r="D177" s="11"/>
      <c r="E177" s="11"/>
      <c r="F177" s="11"/>
      <c r="G177" s="11"/>
      <c r="H177" s="11"/>
      <c r="I177" s="11"/>
      <c r="J177" s="11"/>
      <c r="K177" s="27">
        <v>25</v>
      </c>
      <c r="L177" s="11"/>
      <c r="M177" s="11"/>
      <c r="N177" s="11"/>
      <c r="O177" s="11"/>
    </row>
    <row r="178" spans="1:15" ht="9.75" customHeight="1">
      <c r="A178" s="14"/>
      <c r="B178" s="11"/>
      <c r="C178" s="11"/>
      <c r="D178" s="11"/>
      <c r="E178" s="11"/>
      <c r="F178" s="11"/>
      <c r="G178" s="11"/>
      <c r="H178" s="11"/>
      <c r="I178" s="11"/>
      <c r="J178" s="11"/>
      <c r="K178" s="27"/>
      <c r="L178" s="11"/>
      <c r="M178" s="11"/>
      <c r="N178" s="11"/>
      <c r="O178" s="11"/>
    </row>
    <row r="179" spans="1:15" ht="12.75">
      <c r="A179" s="14"/>
      <c r="B179" s="11" t="s">
        <v>211</v>
      </c>
      <c r="C179" s="11"/>
      <c r="D179" s="11"/>
      <c r="E179" s="11"/>
      <c r="F179" s="11"/>
      <c r="G179" s="11"/>
      <c r="H179" s="11"/>
      <c r="I179" s="11"/>
      <c r="J179" s="11"/>
      <c r="K179" s="51"/>
      <c r="L179" s="11"/>
      <c r="M179" s="11"/>
      <c r="N179" s="11"/>
      <c r="O179" s="11"/>
    </row>
    <row r="180" spans="1:15" ht="12.75">
      <c r="A180" s="14"/>
      <c r="B180" s="11"/>
      <c r="C180" s="11" t="s">
        <v>204</v>
      </c>
      <c r="D180" s="11"/>
      <c r="E180" s="11"/>
      <c r="F180" s="11"/>
      <c r="G180" s="11"/>
      <c r="H180" s="11"/>
      <c r="I180" s="11"/>
      <c r="J180" s="11"/>
      <c r="K180" s="27">
        <v>10</v>
      </c>
      <c r="L180" s="11"/>
      <c r="M180" s="11"/>
      <c r="N180" s="11"/>
      <c r="O180" s="11"/>
    </row>
    <row r="181" spans="1:15" ht="12.75">
      <c r="A181" s="14"/>
      <c r="B181" s="11"/>
      <c r="C181" s="11"/>
      <c r="D181" s="11"/>
      <c r="E181" s="11"/>
      <c r="F181" s="11"/>
      <c r="G181" s="11"/>
      <c r="H181" s="11"/>
      <c r="I181" s="11"/>
      <c r="J181" s="11"/>
      <c r="K181" s="27"/>
      <c r="L181" s="11"/>
      <c r="M181" s="11"/>
      <c r="N181" s="11"/>
      <c r="O181" s="11"/>
    </row>
    <row r="182" spans="1:15" ht="12.75">
      <c r="A182" s="14"/>
      <c r="B182" s="11"/>
      <c r="C182" s="11"/>
      <c r="D182" s="11"/>
      <c r="E182" s="11"/>
      <c r="F182" s="11"/>
      <c r="G182" s="11"/>
      <c r="H182" s="11"/>
      <c r="I182" s="11"/>
      <c r="J182" s="11"/>
      <c r="K182" s="27"/>
      <c r="L182" s="11"/>
      <c r="M182" s="11"/>
      <c r="N182" s="11"/>
      <c r="O182" s="11"/>
    </row>
    <row r="183" spans="1:15" ht="12.75">
      <c r="A183" s="14"/>
      <c r="B183" s="11"/>
      <c r="C183" s="11"/>
      <c r="D183" s="11"/>
      <c r="E183" s="11"/>
      <c r="F183" s="11"/>
      <c r="G183" s="11"/>
      <c r="H183" s="11"/>
      <c r="I183" s="11"/>
      <c r="J183" s="11"/>
      <c r="K183" s="27"/>
      <c r="L183" s="11"/>
      <c r="M183" s="11"/>
      <c r="N183" s="11"/>
      <c r="O183" s="11"/>
    </row>
    <row r="184" spans="1:15" ht="12.75">
      <c r="A184" s="14"/>
      <c r="B184" s="11"/>
      <c r="C184" s="11"/>
      <c r="D184" s="11"/>
      <c r="E184" s="11"/>
      <c r="F184" s="11"/>
      <c r="G184" s="11"/>
      <c r="H184" s="11"/>
      <c r="I184" s="11"/>
      <c r="J184" s="11"/>
      <c r="K184" s="27"/>
      <c r="L184" s="11"/>
      <c r="M184" s="11"/>
      <c r="N184" s="11"/>
      <c r="O184" s="11"/>
    </row>
    <row r="185" spans="1:15" ht="12.75">
      <c r="A185" s="14"/>
      <c r="B185" s="11"/>
      <c r="C185" s="11"/>
      <c r="D185" s="11"/>
      <c r="E185" s="11"/>
      <c r="F185" s="11"/>
      <c r="G185" s="11"/>
      <c r="H185" s="11"/>
      <c r="I185" s="11"/>
      <c r="J185" s="11"/>
      <c r="K185" s="27"/>
      <c r="L185" s="11"/>
      <c r="M185" s="11"/>
      <c r="N185" s="11"/>
      <c r="O185" s="11"/>
    </row>
    <row r="186" spans="1:15" ht="12.75">
      <c r="A186" s="14"/>
      <c r="B186" s="11"/>
      <c r="C186" s="11"/>
      <c r="D186" s="11"/>
      <c r="E186" s="11"/>
      <c r="F186" s="11"/>
      <c r="G186" s="11"/>
      <c r="H186" s="11"/>
      <c r="I186" s="11"/>
      <c r="J186" s="11"/>
      <c r="K186" s="27"/>
      <c r="L186" s="11"/>
      <c r="M186" s="11"/>
      <c r="N186" s="11"/>
      <c r="O186" s="11"/>
    </row>
    <row r="187" spans="1:13" ht="12.75">
      <c r="A187" s="12" t="s">
        <v>96</v>
      </c>
      <c r="B187" s="15" t="s">
        <v>34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27"/>
    </row>
    <row r="188" spans="1:13" ht="12.75">
      <c r="A188" s="12"/>
      <c r="B188" s="11" t="s">
        <v>297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27"/>
    </row>
    <row r="189" spans="1:13" ht="12.75">
      <c r="A189" s="12"/>
      <c r="B189" s="11" t="s">
        <v>316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27"/>
    </row>
    <row r="190" spans="1:13" ht="12.75">
      <c r="A190" s="12"/>
      <c r="B190" s="11" t="s">
        <v>315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27"/>
    </row>
    <row r="191" spans="1:13" ht="12.75">
      <c r="A191" s="12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27"/>
    </row>
    <row r="192" spans="1:13" ht="12.75">
      <c r="A192" s="12"/>
      <c r="B192" s="11" t="s">
        <v>245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27"/>
    </row>
    <row r="193" spans="1:13" ht="12.75">
      <c r="A193" s="12"/>
      <c r="B193" s="11" t="s">
        <v>322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27"/>
    </row>
    <row r="194" spans="1:13" ht="12.75">
      <c r="A194" s="12"/>
      <c r="B194" s="11" t="s">
        <v>323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27"/>
    </row>
    <row r="195" spans="1:13" ht="12.75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27"/>
    </row>
    <row r="196" spans="1:13" ht="12.75">
      <c r="A196" s="12" t="s">
        <v>95</v>
      </c>
      <c r="B196" s="12" t="s">
        <v>42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27"/>
    </row>
    <row r="197" spans="1:13" ht="12.75">
      <c r="A197" s="63"/>
      <c r="B197" s="11" t="s">
        <v>240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27"/>
    </row>
    <row r="198" spans="1:13" ht="12.75">
      <c r="A198" s="63"/>
      <c r="B198" s="11" t="s">
        <v>298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27"/>
    </row>
    <row r="199" spans="1:13" ht="12.75">
      <c r="A199" s="63"/>
      <c r="B199" s="11" t="s">
        <v>246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27"/>
    </row>
    <row r="200" spans="1:13" ht="12.75">
      <c r="A200" s="63"/>
      <c r="B200" s="11" t="s">
        <v>318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12.75">
      <c r="A201" s="63"/>
      <c r="B201" s="11" t="s">
        <v>317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2.75">
      <c r="A202" s="63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2.75">
      <c r="A203" s="12" t="s">
        <v>97</v>
      </c>
      <c r="B203" s="15" t="s">
        <v>98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12.75">
      <c r="A204" s="12"/>
      <c r="B204" s="11" t="s">
        <v>64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12.75">
      <c r="A205" s="12"/>
      <c r="B205" s="11" t="s">
        <v>232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2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>
      <c r="A207" s="12" t="s">
        <v>99</v>
      </c>
      <c r="B207" s="12" t="s">
        <v>43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ht="12.75">
      <c r="A208" s="12"/>
      <c r="B208" s="11" t="s">
        <v>176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12.75">
      <c r="A209" s="63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ht="12.75">
      <c r="A210" s="12" t="s">
        <v>87</v>
      </c>
      <c r="B210" s="12" t="s">
        <v>16</v>
      </c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ht="12.75">
      <c r="A211" s="63"/>
      <c r="B211" s="12"/>
      <c r="C211" s="12"/>
      <c r="D211" s="11"/>
      <c r="E211" s="11"/>
      <c r="F211" s="11"/>
      <c r="G211" s="11"/>
      <c r="H211" s="11"/>
      <c r="I211" s="4" t="s">
        <v>6</v>
      </c>
      <c r="J211" s="4"/>
      <c r="K211" s="4" t="s">
        <v>6</v>
      </c>
      <c r="L211" s="11"/>
      <c r="M211" s="49"/>
    </row>
    <row r="212" spans="1:13" ht="12.75">
      <c r="A212" s="63"/>
      <c r="B212" s="12"/>
      <c r="C212" s="12"/>
      <c r="D212" s="11"/>
      <c r="E212" s="11"/>
      <c r="F212" s="11"/>
      <c r="G212" s="11"/>
      <c r="H212" s="11"/>
      <c r="I212" s="4" t="s">
        <v>10</v>
      </c>
      <c r="J212" s="4"/>
      <c r="K212" s="4" t="s">
        <v>61</v>
      </c>
      <c r="L212" s="11"/>
      <c r="M212" s="64"/>
    </row>
    <row r="213" spans="1:13" ht="12.75">
      <c r="A213" s="63"/>
      <c r="B213" s="12"/>
      <c r="C213" s="12"/>
      <c r="D213" s="11"/>
      <c r="E213" s="11"/>
      <c r="F213" s="11"/>
      <c r="G213" s="11"/>
      <c r="H213" s="11"/>
      <c r="I213" s="69" t="str">
        <f>+K125</f>
        <v>31/03/03</v>
      </c>
      <c r="J213" s="4"/>
      <c r="K213" s="69" t="str">
        <f>+I213</f>
        <v>31/03/03</v>
      </c>
      <c r="L213" s="11"/>
      <c r="M213" s="65"/>
    </row>
    <row r="214" spans="1:13" ht="12.75">
      <c r="A214" s="63"/>
      <c r="B214" s="12"/>
      <c r="C214" s="12"/>
      <c r="D214" s="11"/>
      <c r="E214" s="11"/>
      <c r="F214" s="11"/>
      <c r="G214" s="11"/>
      <c r="H214" s="11"/>
      <c r="I214" s="4" t="s">
        <v>13</v>
      </c>
      <c r="J214" s="4"/>
      <c r="K214" s="4" t="s">
        <v>13</v>
      </c>
      <c r="L214" s="11"/>
      <c r="M214" s="64"/>
    </row>
    <row r="215" spans="1:13" ht="8.25" customHeight="1">
      <c r="A215" s="63"/>
      <c r="B215" s="12"/>
      <c r="C215" s="12"/>
      <c r="D215" s="11"/>
      <c r="E215" s="11"/>
      <c r="F215" s="11"/>
      <c r="G215" s="11"/>
      <c r="H215" s="11"/>
      <c r="I215" s="49"/>
      <c r="J215" s="49"/>
      <c r="K215" s="49"/>
      <c r="L215" s="11"/>
      <c r="M215" s="13"/>
    </row>
    <row r="216" spans="1:13" ht="12.75">
      <c r="A216" s="63"/>
      <c r="B216" s="11" t="s">
        <v>284</v>
      </c>
      <c r="C216" s="11"/>
      <c r="D216" s="11"/>
      <c r="E216" s="11"/>
      <c r="F216" s="11"/>
      <c r="G216" s="11"/>
      <c r="H216" s="11"/>
      <c r="I216" s="27">
        <f>+K216-3276</f>
        <v>801</v>
      </c>
      <c r="J216" s="27"/>
      <c r="K216" s="27">
        <v>4077</v>
      </c>
      <c r="L216" s="11"/>
      <c r="M216" s="66"/>
    </row>
    <row r="217" spans="1:13" ht="12.75">
      <c r="A217" s="63"/>
      <c r="B217" s="11" t="s">
        <v>303</v>
      </c>
      <c r="C217" s="11"/>
      <c r="D217" s="11"/>
      <c r="E217" s="11"/>
      <c r="F217" s="11"/>
      <c r="G217" s="11"/>
      <c r="H217" s="11"/>
      <c r="I217" s="44">
        <f>+K217-215</f>
        <v>-1577</v>
      </c>
      <c r="J217" s="45"/>
      <c r="K217" s="44">
        <v>-1362</v>
      </c>
      <c r="L217" s="50"/>
      <c r="M217" s="67"/>
    </row>
    <row r="218" spans="1:13" ht="13.5" thickBot="1">
      <c r="A218" s="63"/>
      <c r="B218" s="11"/>
      <c r="C218" s="11"/>
      <c r="D218" s="11"/>
      <c r="E218" s="11"/>
      <c r="F218" s="11"/>
      <c r="G218" s="11"/>
      <c r="H218" s="11"/>
      <c r="I218" s="92">
        <f>SUM(I216:I217)</f>
        <v>-776</v>
      </c>
      <c r="J218" s="27"/>
      <c r="K218" s="92">
        <f>SUM(K216:K217)</f>
        <v>2715</v>
      </c>
      <c r="L218" s="11"/>
      <c r="M218" s="66"/>
    </row>
    <row r="219" spans="1:13" ht="12.75">
      <c r="A219" s="63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ht="12.75">
      <c r="A220" s="12"/>
      <c r="B220" s="13" t="s">
        <v>285</v>
      </c>
      <c r="C220" s="13"/>
      <c r="D220" s="13"/>
      <c r="E220" s="13"/>
      <c r="F220" s="13"/>
      <c r="G220" s="13"/>
      <c r="H220" s="13"/>
      <c r="I220" s="13"/>
      <c r="J220" s="13"/>
      <c r="K220" s="41"/>
      <c r="L220" s="11"/>
      <c r="M220" s="11"/>
    </row>
    <row r="221" spans="1:13" ht="12.75">
      <c r="A221" s="12"/>
      <c r="B221" s="42" t="s">
        <v>286</v>
      </c>
      <c r="C221" s="13"/>
      <c r="D221" s="13"/>
      <c r="E221" s="13"/>
      <c r="F221" s="13"/>
      <c r="G221" s="13"/>
      <c r="H221" s="13"/>
      <c r="I221" s="13"/>
      <c r="J221" s="13"/>
      <c r="K221" s="30"/>
      <c r="L221" s="11"/>
      <c r="M221" s="11"/>
    </row>
    <row r="222" spans="1:13" ht="12.75">
      <c r="A222" s="12"/>
      <c r="B222" s="42"/>
      <c r="C222" s="13"/>
      <c r="D222" s="13"/>
      <c r="E222" s="13"/>
      <c r="F222" s="13"/>
      <c r="G222" s="13"/>
      <c r="H222" s="13"/>
      <c r="I222" s="13"/>
      <c r="J222" s="13"/>
      <c r="K222" s="30"/>
      <c r="L222" s="11"/>
      <c r="M222" s="11"/>
    </row>
    <row r="223" spans="1:13" ht="12.75">
      <c r="A223" s="12"/>
      <c r="B223" s="42" t="s">
        <v>319</v>
      </c>
      <c r="C223" s="13"/>
      <c r="D223" s="13"/>
      <c r="E223" s="13"/>
      <c r="F223" s="13"/>
      <c r="G223" s="13"/>
      <c r="H223" s="13"/>
      <c r="I223" s="13"/>
      <c r="J223" s="13"/>
      <c r="K223" s="30"/>
      <c r="L223" s="11"/>
      <c r="M223" s="11"/>
    </row>
    <row r="224" spans="1:13" ht="12.75">
      <c r="A224" s="12"/>
      <c r="B224" s="42"/>
      <c r="C224" s="13"/>
      <c r="D224" s="13"/>
      <c r="E224" s="13"/>
      <c r="F224" s="13"/>
      <c r="G224" s="13"/>
      <c r="H224" s="13"/>
      <c r="I224" s="13"/>
      <c r="J224" s="13"/>
      <c r="K224" s="30"/>
      <c r="L224" s="11"/>
      <c r="M224" s="11"/>
    </row>
    <row r="225" spans="1:13" ht="12.75">
      <c r="A225" s="12"/>
      <c r="B225" s="42"/>
      <c r="C225" s="13"/>
      <c r="D225" s="13"/>
      <c r="E225" s="13"/>
      <c r="F225" s="13"/>
      <c r="G225" s="13"/>
      <c r="H225" s="13"/>
      <c r="I225" s="13"/>
      <c r="J225" s="13"/>
      <c r="K225" s="13"/>
      <c r="L225" s="11"/>
      <c r="M225" s="11"/>
    </row>
    <row r="226" spans="1:13" ht="12.75">
      <c r="A226" s="12" t="s">
        <v>88</v>
      </c>
      <c r="B226" s="12" t="s">
        <v>51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12.75">
      <c r="A227" s="63"/>
      <c r="B227" s="11" t="s">
        <v>52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12.75">
      <c r="A228" s="6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12.75">
      <c r="A229" s="12" t="s">
        <v>89</v>
      </c>
      <c r="B229" s="12" t="s">
        <v>39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12.75">
      <c r="A230" s="12"/>
      <c r="B230" s="11" t="s">
        <v>53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12.75">
      <c r="A231" s="63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12.75">
      <c r="A232" s="12" t="s">
        <v>90</v>
      </c>
      <c r="B232" s="12" t="s">
        <v>224</v>
      </c>
      <c r="C232" s="12" t="s">
        <v>41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2.75">
      <c r="A233" s="63"/>
      <c r="C233" s="11" t="s">
        <v>65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2.75">
      <c r="A234" s="6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2.75">
      <c r="A235" s="63"/>
      <c r="B235" s="12" t="s">
        <v>225</v>
      </c>
      <c r="C235" s="12" t="s">
        <v>226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2.75">
      <c r="A236" s="63"/>
      <c r="C236" s="11" t="s">
        <v>227</v>
      </c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2.75">
      <c r="A237" s="63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12.75">
      <c r="A238" s="12" t="s">
        <v>206</v>
      </c>
      <c r="B238" s="12" t="s">
        <v>140</v>
      </c>
      <c r="C238" s="11"/>
      <c r="D238" s="11"/>
      <c r="E238" s="11"/>
      <c r="F238" s="11"/>
      <c r="G238" s="11"/>
      <c r="H238" s="11"/>
      <c r="I238" s="11"/>
      <c r="J238" s="11"/>
      <c r="K238" s="4" t="s">
        <v>6</v>
      </c>
      <c r="L238" s="11"/>
      <c r="M238" s="11"/>
    </row>
    <row r="239" spans="1:13" ht="12.75">
      <c r="A239" s="63"/>
      <c r="B239" s="15"/>
      <c r="C239" s="11"/>
      <c r="D239" s="11"/>
      <c r="E239" s="11"/>
      <c r="F239" s="11"/>
      <c r="G239" s="11"/>
      <c r="H239" s="11"/>
      <c r="I239" s="31"/>
      <c r="J239" s="31"/>
      <c r="K239" s="4" t="s">
        <v>61</v>
      </c>
      <c r="L239" s="31"/>
      <c r="M239" s="31"/>
    </row>
    <row r="240" spans="1:13" ht="12.75">
      <c r="A240" s="63"/>
      <c r="B240" s="15"/>
      <c r="C240" s="11"/>
      <c r="D240" s="11"/>
      <c r="E240" s="11"/>
      <c r="F240" s="11"/>
      <c r="G240" s="11"/>
      <c r="H240" s="11"/>
      <c r="I240" s="31"/>
      <c r="J240" s="31"/>
      <c r="K240" s="95" t="str">
        <f>+'Income '!G14</f>
        <v>31/03/03</v>
      </c>
      <c r="L240" s="31"/>
      <c r="M240" s="31"/>
    </row>
    <row r="241" spans="1:12" ht="12.75">
      <c r="A241" s="63"/>
      <c r="B241" s="15"/>
      <c r="C241" s="11"/>
      <c r="D241" s="11"/>
      <c r="E241" s="11"/>
      <c r="F241" s="11"/>
      <c r="G241" s="11"/>
      <c r="H241" s="11"/>
      <c r="I241" s="4"/>
      <c r="J241" s="53"/>
      <c r="K241" s="4" t="s">
        <v>13</v>
      </c>
      <c r="L241" s="53"/>
    </row>
    <row r="242" spans="1:12" ht="12.75">
      <c r="A242" s="63"/>
      <c r="B242" s="11" t="s">
        <v>287</v>
      </c>
      <c r="C242" s="11"/>
      <c r="D242" s="11"/>
      <c r="E242" s="11"/>
      <c r="F242" s="11"/>
      <c r="G242" s="11"/>
      <c r="H242" s="11"/>
      <c r="I242" s="44"/>
      <c r="J242" s="27"/>
      <c r="K242" s="43"/>
      <c r="L242" s="30"/>
    </row>
    <row r="243" spans="1:13" ht="13.5" thickBot="1">
      <c r="A243" s="63"/>
      <c r="B243" s="15"/>
      <c r="C243" s="11" t="s">
        <v>47</v>
      </c>
      <c r="D243" s="11"/>
      <c r="E243" s="11"/>
      <c r="F243" s="11"/>
      <c r="G243" s="11"/>
      <c r="H243" s="11"/>
      <c r="I243" s="68"/>
      <c r="J243" s="30"/>
      <c r="K243" s="94">
        <f>+BSht!F25</f>
        <v>60</v>
      </c>
      <c r="L243" s="68"/>
      <c r="M243" s="68"/>
    </row>
    <row r="244" spans="1:13" ht="8.25" customHeight="1">
      <c r="A244" s="63"/>
      <c r="B244" s="15"/>
      <c r="C244" s="11"/>
      <c r="D244" s="11"/>
      <c r="E244" s="11"/>
      <c r="F244" s="11"/>
      <c r="G244" s="11"/>
      <c r="H244" s="11"/>
      <c r="I244" s="45"/>
      <c r="J244" s="30"/>
      <c r="K244" s="45"/>
      <c r="L244" s="30"/>
      <c r="M244" s="45"/>
    </row>
    <row r="245" spans="1:13" ht="12.75">
      <c r="A245" s="12"/>
      <c r="B245" s="11" t="s">
        <v>49</v>
      </c>
      <c r="C245" s="11"/>
      <c r="D245" s="11"/>
      <c r="E245" s="11"/>
      <c r="F245" s="11"/>
      <c r="G245" s="11"/>
      <c r="H245" s="11"/>
      <c r="I245" s="27"/>
      <c r="J245" s="30"/>
      <c r="L245" s="30"/>
      <c r="M245" s="44"/>
    </row>
    <row r="246" spans="1:13" ht="11.25" customHeight="1" thickBot="1">
      <c r="A246" s="12"/>
      <c r="B246" s="11"/>
      <c r="C246" s="11" t="s">
        <v>47</v>
      </c>
      <c r="D246" s="11"/>
      <c r="E246" s="11"/>
      <c r="F246" s="11"/>
      <c r="G246" s="11"/>
      <c r="H246" s="11"/>
      <c r="I246" s="44"/>
      <c r="J246" s="27"/>
      <c r="K246" s="46">
        <f>+BSht!F34</f>
        <v>3</v>
      </c>
      <c r="L246" s="30"/>
      <c r="M246" s="30"/>
    </row>
    <row r="247" spans="1:13" ht="12.75">
      <c r="A247" s="12"/>
      <c r="B247" s="15"/>
      <c r="C247" s="11"/>
      <c r="D247" s="11"/>
      <c r="E247" s="11"/>
      <c r="F247" s="11"/>
      <c r="G247" s="11"/>
      <c r="H247" s="11"/>
      <c r="I247" s="11"/>
      <c r="J247" s="11"/>
      <c r="K247" s="11"/>
      <c r="L247" s="13"/>
      <c r="M247" s="30"/>
    </row>
    <row r="248" spans="1:13" ht="12.75">
      <c r="A248" s="12"/>
      <c r="B248" s="11" t="s">
        <v>288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3"/>
      <c r="M248" s="30"/>
    </row>
    <row r="249" spans="1:13" ht="12.75">
      <c r="A249" s="1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27"/>
    </row>
    <row r="250" spans="1:13" ht="12.75">
      <c r="A250" s="12" t="s">
        <v>92</v>
      </c>
      <c r="B250" s="12" t="s">
        <v>91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27"/>
    </row>
    <row r="251" spans="1:13" ht="12.75">
      <c r="A251" s="63"/>
      <c r="B251" s="11" t="s">
        <v>177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27"/>
    </row>
    <row r="252" spans="1:13" ht="12.75">
      <c r="A252" s="63"/>
      <c r="B252" s="11" t="s">
        <v>178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27"/>
    </row>
    <row r="253" spans="1:13" ht="12.75">
      <c r="A253" s="63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27"/>
    </row>
    <row r="254" spans="1:13" ht="12.75">
      <c r="A254" s="12" t="s">
        <v>93</v>
      </c>
      <c r="B254" s="12" t="s">
        <v>94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27"/>
    </row>
    <row r="255" spans="1:13" ht="12.75">
      <c r="A255" s="12"/>
      <c r="B255" s="11" t="s">
        <v>57</v>
      </c>
      <c r="C255" s="11" t="s">
        <v>213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27"/>
    </row>
    <row r="256" spans="1:13" ht="12.75">
      <c r="A256" s="14"/>
      <c r="C256" s="11" t="s">
        <v>215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27"/>
    </row>
    <row r="257" spans="1:13" ht="12.75">
      <c r="A257" s="14"/>
      <c r="C257" s="11" t="s">
        <v>216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27"/>
    </row>
    <row r="258" spans="1:13" ht="12.75">
      <c r="A258" s="14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27"/>
    </row>
    <row r="259" spans="1:13" ht="12.75">
      <c r="A259" s="14"/>
      <c r="C259" s="11" t="s">
        <v>217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27"/>
    </row>
    <row r="260" spans="1:13" ht="12.75">
      <c r="A260" s="14"/>
      <c r="C260" s="11" t="s">
        <v>289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27"/>
    </row>
    <row r="261" spans="1:13" ht="12.75">
      <c r="A261" s="14"/>
      <c r="C261" s="11" t="s">
        <v>290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27"/>
    </row>
    <row r="262" spans="1:13" ht="12.75">
      <c r="A262" s="14"/>
      <c r="C262" s="11" t="s">
        <v>218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27"/>
    </row>
    <row r="263" spans="1:13" ht="12.75">
      <c r="A263" s="14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27"/>
    </row>
    <row r="264" spans="1:13" ht="12.75">
      <c r="A264" s="14"/>
      <c r="C264" s="11" t="s">
        <v>320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27"/>
    </row>
    <row r="265" spans="1:13" ht="12.75">
      <c r="A265" s="14"/>
      <c r="C265" s="11" t="s">
        <v>324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27"/>
    </row>
    <row r="266" spans="1:13" ht="12.75">
      <c r="A266" s="14"/>
      <c r="C266" s="11" t="s">
        <v>325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27"/>
    </row>
    <row r="267" spans="1:13" ht="12.75">
      <c r="A267" s="14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27"/>
    </row>
    <row r="268" spans="1:13" ht="12.75">
      <c r="A268" s="14"/>
      <c r="B268" t="s">
        <v>56</v>
      </c>
      <c r="C268" s="11" t="s">
        <v>291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27"/>
    </row>
    <row r="269" spans="1:13" ht="12.75">
      <c r="A269" s="14"/>
      <c r="C269" s="11" t="s">
        <v>292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27"/>
    </row>
    <row r="270" spans="1:13" ht="12.75">
      <c r="A270" s="14"/>
      <c r="C270" s="11" t="s">
        <v>293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27"/>
    </row>
    <row r="271" spans="1:13" ht="12.75">
      <c r="A271" s="14"/>
      <c r="C271" s="11" t="s">
        <v>294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27"/>
    </row>
    <row r="272" spans="1:13" ht="12.75">
      <c r="A272" s="14"/>
      <c r="C272" s="11" t="s">
        <v>295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27"/>
    </row>
    <row r="273" spans="1:13" ht="12.75">
      <c r="A273" s="14"/>
      <c r="C273" s="11" t="s">
        <v>321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27"/>
    </row>
    <row r="274" spans="1:13" ht="12.75">
      <c r="A274" s="14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27"/>
    </row>
    <row r="275" spans="1:13" ht="12.75">
      <c r="A275" s="12" t="s">
        <v>100</v>
      </c>
      <c r="B275" s="12" t="s">
        <v>44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1:13" ht="12.75">
      <c r="A276" s="11"/>
      <c r="B276" s="11" t="s">
        <v>241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12.75">
      <c r="A277" s="14"/>
      <c r="B277" s="11" t="s">
        <v>242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12.75">
      <c r="A278" s="14"/>
      <c r="B278" s="11" t="s">
        <v>243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ht="12.75">
      <c r="A279" s="14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8" ht="12.75">
      <c r="A280" s="12" t="s">
        <v>101</v>
      </c>
      <c r="B280" s="12" t="s">
        <v>102</v>
      </c>
      <c r="C280" s="11"/>
      <c r="D280" s="11"/>
      <c r="E280" s="11"/>
      <c r="F280" s="11"/>
      <c r="G280" s="11"/>
      <c r="H280" s="11"/>
    </row>
    <row r="281" spans="1:13" ht="12.75">
      <c r="A281" s="11"/>
      <c r="B281" s="12"/>
      <c r="C281" s="11"/>
      <c r="D281" s="11"/>
      <c r="E281" s="11"/>
      <c r="F281" s="96" t="s">
        <v>4</v>
      </c>
      <c r="G281" s="96"/>
      <c r="H281" s="96"/>
      <c r="I281" s="96"/>
      <c r="K281" s="96" t="s">
        <v>5</v>
      </c>
      <c r="L281" s="96"/>
      <c r="M281" s="96"/>
    </row>
    <row r="282" spans="1:13" ht="12.75">
      <c r="A282" s="14"/>
      <c r="B282" s="11"/>
      <c r="C282" s="11"/>
      <c r="D282" s="11"/>
      <c r="E282" s="11"/>
      <c r="F282" s="79" t="s">
        <v>6</v>
      </c>
      <c r="G282" s="80"/>
      <c r="H282" s="80"/>
      <c r="I282" s="79" t="s">
        <v>7</v>
      </c>
      <c r="J282" s="79"/>
      <c r="K282" s="79" t="s">
        <v>6</v>
      </c>
      <c r="L282" s="80"/>
      <c r="M282" s="79" t="s">
        <v>7</v>
      </c>
    </row>
    <row r="283" spans="1:13" ht="12.75">
      <c r="A283" s="14"/>
      <c r="B283" s="11"/>
      <c r="C283" s="11"/>
      <c r="D283" s="11"/>
      <c r="E283" s="11"/>
      <c r="F283" s="79" t="s">
        <v>8</v>
      </c>
      <c r="G283" s="80"/>
      <c r="H283" s="80"/>
      <c r="I283" s="79" t="s">
        <v>9</v>
      </c>
      <c r="J283" s="79"/>
      <c r="K283" s="79" t="s">
        <v>8</v>
      </c>
      <c r="L283" s="80"/>
      <c r="M283" s="79" t="s">
        <v>9</v>
      </c>
    </row>
    <row r="284" spans="1:13" ht="12.75">
      <c r="A284" s="14"/>
      <c r="B284" s="11"/>
      <c r="C284" s="11"/>
      <c r="D284" s="11"/>
      <c r="E284" s="11"/>
      <c r="F284" s="79" t="s">
        <v>10</v>
      </c>
      <c r="G284" s="80"/>
      <c r="H284" s="80"/>
      <c r="I284" s="79" t="s">
        <v>10</v>
      </c>
      <c r="J284" s="79"/>
      <c r="K284" s="79" t="s">
        <v>11</v>
      </c>
      <c r="L284" s="80"/>
      <c r="M284" s="79" t="s">
        <v>12</v>
      </c>
    </row>
    <row r="285" spans="1:13" ht="12.75">
      <c r="A285" s="14"/>
      <c r="F285" s="81" t="str">
        <f>+'Income '!B14</f>
        <v>31/03/03</v>
      </c>
      <c r="G285" s="80"/>
      <c r="H285" s="80"/>
      <c r="I285" s="81" t="str">
        <f>+'Income '!E14</f>
        <v>31/03/02</v>
      </c>
      <c r="J285" s="82"/>
      <c r="K285" s="81" t="str">
        <f>+'Income '!G14</f>
        <v>31/03/03</v>
      </c>
      <c r="L285" s="80"/>
      <c r="M285" s="81" t="str">
        <f>+'Income '!I14</f>
        <v>31/03/02</v>
      </c>
    </row>
    <row r="286" spans="1:13" ht="12.75">
      <c r="A286" s="14"/>
      <c r="B286" s="73" t="s">
        <v>127</v>
      </c>
      <c r="C286" s="62"/>
      <c r="D286" s="62"/>
      <c r="E286" s="62"/>
      <c r="F286" s="11"/>
      <c r="G286" s="11"/>
      <c r="H286" s="11"/>
      <c r="I286" s="11"/>
      <c r="J286" s="11"/>
      <c r="K286" s="11"/>
      <c r="L286" s="11"/>
      <c r="M286" s="11"/>
    </row>
    <row r="287" spans="1:13" ht="13.5" thickBot="1">
      <c r="A287" s="14"/>
      <c r="B287" s="62" t="s">
        <v>128</v>
      </c>
      <c r="C287" s="62"/>
      <c r="D287" s="62"/>
      <c r="E287" s="62"/>
      <c r="F287" s="58">
        <f>+'Income '!B37</f>
        <v>3335</v>
      </c>
      <c r="G287" s="18"/>
      <c r="H287" s="18"/>
      <c r="I287" s="58">
        <f>+'Income '!E37</f>
        <v>637</v>
      </c>
      <c r="J287" s="18"/>
      <c r="K287" s="58">
        <f>+'Income '!G37</f>
        <v>10383</v>
      </c>
      <c r="L287" s="18"/>
      <c r="M287" s="58">
        <f>+'Income '!I37</f>
        <v>10002</v>
      </c>
    </row>
    <row r="288" spans="1:13" ht="9.75" customHeight="1">
      <c r="A288" s="14"/>
      <c r="B288" s="62"/>
      <c r="C288" s="62"/>
      <c r="D288" s="62"/>
      <c r="E288" s="62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14"/>
      <c r="B289" s="74" t="s">
        <v>129</v>
      </c>
      <c r="C289" s="62"/>
      <c r="D289" s="62"/>
      <c r="E289" s="62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14"/>
      <c r="B290" s="62" t="s">
        <v>66</v>
      </c>
      <c r="C290" s="62"/>
      <c r="D290" s="62"/>
      <c r="E290" s="62"/>
      <c r="F290" s="18">
        <v>77421810</v>
      </c>
      <c r="G290" s="18"/>
      <c r="H290" s="18"/>
      <c r="I290" s="18">
        <v>77421810</v>
      </c>
      <c r="J290" s="18"/>
      <c r="K290" s="18">
        <v>77421810</v>
      </c>
      <c r="L290" s="18"/>
      <c r="M290" s="18">
        <v>77421810</v>
      </c>
    </row>
    <row r="291" spans="1:13" ht="9" customHeight="1">
      <c r="A291" s="14"/>
      <c r="B291" s="62"/>
      <c r="C291" s="62"/>
      <c r="D291" s="62"/>
      <c r="E291" s="62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14"/>
      <c r="B292" s="62" t="s">
        <v>130</v>
      </c>
      <c r="C292" s="62"/>
      <c r="D292" s="62"/>
      <c r="E292" s="62"/>
      <c r="F292" s="3">
        <f>ROUND(+F287*1000/F290*100,2)</f>
        <v>4.31</v>
      </c>
      <c r="G292" s="3"/>
      <c r="H292" s="3"/>
      <c r="I292" s="3">
        <f>ROUND(+I287*1000/I290*100,2)</f>
        <v>0.82</v>
      </c>
      <c r="J292" s="3"/>
      <c r="K292" s="3">
        <f>ROUND(+K287*1000/K290*100,2)</f>
        <v>13.41</v>
      </c>
      <c r="L292" s="3"/>
      <c r="M292" s="70">
        <f>ROUND(+M287*1000/M290*100,2)</f>
        <v>12.92</v>
      </c>
    </row>
    <row r="293" spans="1:13" ht="9.75" customHeight="1">
      <c r="A293" s="14"/>
      <c r="B293" s="62"/>
      <c r="C293" s="62"/>
      <c r="D293" s="62"/>
      <c r="E293" s="62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14"/>
      <c r="B294" s="74" t="s">
        <v>131</v>
      </c>
      <c r="C294" s="62"/>
      <c r="D294" s="62"/>
      <c r="E294" s="62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14"/>
      <c r="B295" s="62" t="s">
        <v>132</v>
      </c>
      <c r="C295" s="62"/>
      <c r="D295" s="62"/>
      <c r="E295" s="62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14"/>
      <c r="B296" s="62"/>
      <c r="C296" s="62" t="s">
        <v>133</v>
      </c>
      <c r="D296" s="62"/>
      <c r="E296" s="62"/>
      <c r="F296" s="18">
        <v>5806000</v>
      </c>
      <c r="G296" s="18"/>
      <c r="H296" s="18"/>
      <c r="I296" s="18"/>
      <c r="J296" s="18"/>
      <c r="K296" s="18">
        <v>5806000</v>
      </c>
      <c r="L296" s="3"/>
      <c r="M296" s="3"/>
    </row>
    <row r="297" spans="1:13" ht="12.75">
      <c r="A297" s="14"/>
      <c r="B297" s="62"/>
      <c r="C297" s="62" t="s">
        <v>134</v>
      </c>
      <c r="D297" s="62"/>
      <c r="E297" s="62"/>
      <c r="F297" s="18">
        <v>-6307025</v>
      </c>
      <c r="G297" s="18"/>
      <c r="H297" s="18"/>
      <c r="I297" s="18"/>
      <c r="J297" s="18"/>
      <c r="K297" s="18">
        <v>-6307025</v>
      </c>
      <c r="L297" s="3"/>
      <c r="M297" s="3"/>
    </row>
    <row r="298" spans="1:13" ht="12.75">
      <c r="A298" s="14"/>
      <c r="B298" s="62"/>
      <c r="C298" s="62" t="s">
        <v>135</v>
      </c>
      <c r="D298" s="62"/>
      <c r="E298" s="62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14"/>
      <c r="B299" s="62" t="s">
        <v>136</v>
      </c>
      <c r="C299" s="62"/>
      <c r="D299" s="62"/>
      <c r="E299" s="62"/>
      <c r="F299" s="71">
        <f>+F290+F296+F297</f>
        <v>76920785</v>
      </c>
      <c r="G299" s="3"/>
      <c r="H299" s="3"/>
      <c r="I299" s="71">
        <f>+I290+I296+I297</f>
        <v>77421810</v>
      </c>
      <c r="J299" s="3"/>
      <c r="K299" s="71">
        <f>+K290+K296+K297</f>
        <v>76920785</v>
      </c>
      <c r="L299" s="3"/>
      <c r="M299" s="71">
        <f>+M290+M296+M297</f>
        <v>77421810</v>
      </c>
    </row>
    <row r="300" spans="1:13" ht="12.75">
      <c r="A300" s="14"/>
      <c r="B300" s="62" t="s">
        <v>137</v>
      </c>
      <c r="C300" s="62"/>
      <c r="D300" s="62"/>
      <c r="E300" s="62"/>
      <c r="F300" s="3"/>
      <c r="G300" s="3"/>
      <c r="H300" s="3"/>
      <c r="I300" s="3"/>
      <c r="J300" s="3"/>
      <c r="K300" s="3"/>
      <c r="L300" s="3"/>
      <c r="M300" s="3"/>
    </row>
    <row r="301" spans="1:13" ht="9.75" customHeight="1">
      <c r="A301" s="14"/>
      <c r="B301" s="62"/>
      <c r="C301" s="62"/>
      <c r="D301" s="62"/>
      <c r="E301" s="62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14"/>
      <c r="B302" s="62" t="s">
        <v>179</v>
      </c>
      <c r="C302" s="62"/>
      <c r="D302" s="62"/>
      <c r="E302" s="62"/>
      <c r="F302" s="72">
        <f>+'Income '!B42</f>
        <v>4.31</v>
      </c>
      <c r="G302" s="3"/>
      <c r="H302" s="3"/>
      <c r="I302" s="3">
        <f>ROUND(I287*1000/I299*100,2)</f>
        <v>0.82</v>
      </c>
      <c r="J302" s="3"/>
      <c r="K302" s="72">
        <f>+'Income '!G42</f>
        <v>13.41</v>
      </c>
      <c r="L302" s="3"/>
      <c r="M302" s="70">
        <f>ROUND(M287*1000/M299*100,2)</f>
        <v>12.92</v>
      </c>
    </row>
    <row r="303" spans="1:13" ht="12.75">
      <c r="A303" s="11"/>
      <c r="B303" s="62"/>
      <c r="C303" s="62"/>
      <c r="D303" s="62"/>
      <c r="E303" s="62"/>
      <c r="F303" s="3"/>
      <c r="G303" s="3"/>
      <c r="H303" s="3"/>
      <c r="I303" s="3"/>
      <c r="J303" s="3"/>
      <c r="K303" s="3"/>
      <c r="L303" s="3"/>
      <c r="M303" s="3"/>
    </row>
    <row r="304" ht="12.75">
      <c r="A304" s="11"/>
    </row>
    <row r="305" spans="1:13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40"/>
      <c r="L305" s="11"/>
      <c r="M305" s="11"/>
    </row>
    <row r="306" spans="1:13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40"/>
      <c r="L306" s="11"/>
      <c r="M306" s="11"/>
    </row>
    <row r="307" spans="1:13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40"/>
      <c r="L307" s="11"/>
      <c r="M307" s="11"/>
    </row>
    <row r="308" spans="1:13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40"/>
      <c r="L308" s="11"/>
      <c r="M308" s="11"/>
    </row>
    <row r="309" spans="1:13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40"/>
      <c r="L309" s="11"/>
      <c r="M309" s="11"/>
    </row>
    <row r="310" spans="1:13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40"/>
      <c r="L310" s="11"/>
      <c r="M310" s="11"/>
    </row>
    <row r="311" spans="1:13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40"/>
      <c r="L311" s="11"/>
      <c r="M311" s="11"/>
    </row>
    <row r="312" spans="1:13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40"/>
      <c r="L312" s="11"/>
      <c r="M312" s="11"/>
    </row>
    <row r="313" spans="1:13" ht="13.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40"/>
      <c r="L313" s="11"/>
      <c r="M313" s="11"/>
    </row>
    <row r="314" spans="1:13" ht="12.75">
      <c r="A314" s="37" t="s">
        <v>35</v>
      </c>
      <c r="B314" s="37"/>
      <c r="C314" s="37"/>
      <c r="D314" s="37"/>
      <c r="E314" s="37"/>
      <c r="F314" s="11"/>
      <c r="G314" s="11"/>
      <c r="H314" s="11"/>
      <c r="I314" s="11"/>
      <c r="J314" s="11"/>
      <c r="K314" s="11"/>
      <c r="L314" s="11"/>
      <c r="M314" s="11"/>
    </row>
    <row r="315" spans="6:13" ht="12.75">
      <c r="F315" s="11"/>
      <c r="G315" s="11"/>
      <c r="H315" s="11"/>
      <c r="I315" s="11"/>
      <c r="J315" s="11"/>
      <c r="K315" s="11"/>
      <c r="L315" s="11"/>
      <c r="M315" s="11"/>
    </row>
    <row r="316" spans="1:13" ht="12.75">
      <c r="A316" s="37"/>
      <c r="B316" s="37"/>
      <c r="C316" s="37"/>
      <c r="D316" s="37"/>
      <c r="E316" s="37"/>
      <c r="F316" s="11"/>
      <c r="G316" s="11"/>
      <c r="H316" s="11"/>
      <c r="I316" s="11"/>
      <c r="J316" s="11"/>
      <c r="K316" s="11"/>
      <c r="L316" s="11"/>
      <c r="M316" s="11"/>
    </row>
    <row r="317" spans="1:13" ht="12.75">
      <c r="A317" s="37"/>
      <c r="B317" s="37"/>
      <c r="C317" s="37"/>
      <c r="D317" s="37"/>
      <c r="E317" s="37"/>
      <c r="F317" s="11"/>
      <c r="G317" s="11"/>
      <c r="H317" s="11"/>
      <c r="I317" s="11"/>
      <c r="J317" s="11"/>
      <c r="K317" s="11"/>
      <c r="L317" s="11"/>
      <c r="M317" s="11"/>
    </row>
    <row r="318" spans="1:13" ht="12.75">
      <c r="A318" s="37" t="s">
        <v>59</v>
      </c>
      <c r="B318" s="37"/>
      <c r="C318" s="37"/>
      <c r="D318" s="37"/>
      <c r="E318" s="37"/>
      <c r="F318" s="11"/>
      <c r="G318" s="11"/>
      <c r="H318" s="11"/>
      <c r="I318" s="11"/>
      <c r="J318" s="11"/>
      <c r="K318" s="11"/>
      <c r="L318" s="11"/>
      <c r="M318" s="11"/>
    </row>
    <row r="319" spans="1:13" ht="12.75">
      <c r="A319" s="37" t="s">
        <v>236</v>
      </c>
      <c r="B319" s="37"/>
      <c r="C319" s="37"/>
      <c r="D319" s="37"/>
      <c r="E319" s="37"/>
      <c r="F319" s="11"/>
      <c r="G319" s="11"/>
      <c r="H319" s="11"/>
      <c r="I319" s="11"/>
      <c r="J319" s="11"/>
      <c r="K319" s="11"/>
      <c r="L319" s="11"/>
      <c r="M319" s="11"/>
    </row>
    <row r="320" spans="1:13" ht="12.75">
      <c r="A320" s="11" t="s">
        <v>60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ht="12.75">
      <c r="A322" s="3" t="s">
        <v>55</v>
      </c>
      <c r="B322" s="3"/>
      <c r="C322" s="3"/>
      <c r="D322" s="3"/>
      <c r="E322" s="3"/>
      <c r="F322" s="11"/>
      <c r="G322" s="11"/>
      <c r="H322" s="11"/>
      <c r="I322" s="11"/>
      <c r="J322" s="11"/>
      <c r="K322" s="11"/>
      <c r="L322" s="11"/>
      <c r="M322" s="11"/>
    </row>
    <row r="323" spans="1:13" ht="12.75">
      <c r="A323" s="38" t="s">
        <v>304</v>
      </c>
      <c r="B323" s="3"/>
      <c r="C323" s="3"/>
      <c r="D323" s="3"/>
      <c r="E323" s="3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3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29"/>
    </row>
    <row r="330" spans="1:13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</row>
  </sheetData>
  <mergeCells count="2">
    <mergeCell ref="F281:I281"/>
    <mergeCell ref="K281:M281"/>
  </mergeCells>
  <printOptions/>
  <pageMargins left="0.51" right="0.28" top="0.51" bottom="0.43" header="0.41" footer="0.29"/>
  <pageSetup horizontalDpi="300" verticalDpi="300" orientation="portrait" paperSize="9" r:id="rId1"/>
  <headerFooter alignWithMargins="0">
    <oddFooter>&amp;C&amp;"Times New Roman,Regular"&amp;8Notes&amp;R&amp;"Times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Secretarial</cp:lastModifiedBy>
  <cp:lastPrinted>2003-05-21T10:22:47Z</cp:lastPrinted>
  <dcterms:created xsi:type="dcterms:W3CDTF">2000-01-27T05:15:51Z</dcterms:created>
  <dcterms:modified xsi:type="dcterms:W3CDTF">2003-05-21T04:16:21Z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